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https://iceholdings-my.sharepoint.com/personal/amcsween_cpex_com/Documents/Documents/Template Refresh/"/>
    </mc:Choice>
  </mc:AlternateContent>
  <xr:revisionPtr revIDLastSave="0" documentId="8_{86AC31B5-D8B4-4794-B2DF-461F716297EE}" xr6:coauthVersionLast="46" xr6:coauthVersionMax="46" xr10:uidLastSave="{00000000-0000-0000-0000-000000000000}"/>
  <bookViews>
    <workbookView xWindow="4515" yWindow="-16320" windowWidth="29040" windowHeight="15990" tabRatio="500" activeTab="1" xr2:uid="{00000000-000D-0000-FFFF-FFFF00000000}"/>
  </bookViews>
  <sheets>
    <sheet name="Cover" sheetId="13" r:id="rId1"/>
    <sheet name="Main" sheetId="15" r:id="rId2"/>
  </sheets>
  <definedNames>
    <definedName name="_xlnm.Print_Area" localSheetId="1">Main!$A$1:$X$36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5" i="15" l="1"/>
  <c r="L50" i="15"/>
  <c r="P47" i="15"/>
  <c r="M49" i="15"/>
  <c r="O51" i="15"/>
  <c r="S48" i="15"/>
  <c r="K46" i="15"/>
  <c r="M46" i="15"/>
  <c r="R50" i="15"/>
  <c r="J48" i="15"/>
  <c r="M51" i="15"/>
  <c r="H43" i="15"/>
  <c r="L40" i="15"/>
  <c r="P37" i="15"/>
  <c r="K36" i="15"/>
  <c r="J39" i="15"/>
  <c r="S42" i="15"/>
  <c r="K40" i="15"/>
  <c r="O37" i="15"/>
  <c r="J37" i="15"/>
  <c r="M41" i="15"/>
  <c r="Q38" i="15"/>
  <c r="I36" i="15"/>
  <c r="P33" i="15"/>
  <c r="P29" i="15"/>
  <c r="K32" i="15"/>
  <c r="O28" i="15"/>
  <c r="N31" i="15"/>
  <c r="R28" i="15"/>
  <c r="I32" i="15"/>
  <c r="M29" i="15"/>
  <c r="H30" i="15"/>
  <c r="P25" i="15"/>
  <c r="H23" i="15"/>
  <c r="L20" i="15"/>
  <c r="S19" i="15"/>
  <c r="M23" i="15"/>
  <c r="K25" i="15"/>
  <c r="O22" i="15"/>
  <c r="R20" i="15"/>
  <c r="M19" i="15"/>
  <c r="N23" i="15"/>
  <c r="I23" i="15"/>
  <c r="K15" i="15"/>
  <c r="O13" i="15"/>
  <c r="N14" i="15"/>
  <c r="Q15" i="15"/>
  <c r="I13" i="15"/>
  <c r="L13" i="15"/>
  <c r="H10" i="15"/>
  <c r="L7" i="15"/>
  <c r="S10" i="15"/>
  <c r="K8" i="15"/>
  <c r="O5" i="15"/>
  <c r="R8" i="15"/>
  <c r="J6" i="15"/>
  <c r="M9" i="15"/>
  <c r="Q6" i="15"/>
  <c r="I50" i="15"/>
  <c r="Q42" i="15"/>
  <c r="R32" i="15"/>
  <c r="L24" i="15"/>
  <c r="S23" i="15"/>
  <c r="J20" i="15"/>
  <c r="J13" i="15"/>
  <c r="K13" i="15"/>
  <c r="S6" i="15"/>
  <c r="Q10" i="15"/>
  <c r="Q41" i="15"/>
  <c r="G18" i="15"/>
  <c r="R23" i="15"/>
  <c r="H14" i="15"/>
  <c r="N6" i="15"/>
  <c r="P52" i="15"/>
  <c r="H50" i="15"/>
  <c r="L47" i="15"/>
  <c r="M48" i="15"/>
  <c r="K51" i="15"/>
  <c r="O48" i="15"/>
  <c r="M52" i="15"/>
  <c r="I46" i="15"/>
  <c r="N50" i="15"/>
  <c r="R47" i="15"/>
  <c r="Q50" i="15"/>
  <c r="P42" i="15"/>
  <c r="H40" i="15"/>
  <c r="L37" i="15"/>
  <c r="R43" i="15"/>
  <c r="J38" i="15"/>
  <c r="O42" i="15"/>
  <c r="S39" i="15"/>
  <c r="S36" i="15"/>
  <c r="Q43" i="15"/>
  <c r="I41" i="15"/>
  <c r="M38" i="15"/>
  <c r="N41" i="15"/>
  <c r="L33" i="15"/>
  <c r="P28" i="15"/>
  <c r="S31" i="15"/>
  <c r="R33" i="15"/>
  <c r="J31" i="15"/>
  <c r="N28" i="15"/>
  <c r="Q31" i="15"/>
  <c r="I29" i="15"/>
  <c r="L29" i="15"/>
  <c r="L25" i="15"/>
  <c r="P22" i="15"/>
  <c r="H20" i="15"/>
  <c r="O19" i="15"/>
  <c r="M22" i="15"/>
  <c r="S24" i="15"/>
  <c r="K22" i="15"/>
  <c r="N19" i="15"/>
  <c r="R25" i="15"/>
  <c r="J23" i="15"/>
  <c r="I22" i="15"/>
  <c r="S13" i="15"/>
  <c r="R16" i="15"/>
  <c r="J14" i="15"/>
  <c r="M15" i="15"/>
  <c r="P16" i="15"/>
  <c r="H13" i="15"/>
  <c r="P9" i="15"/>
  <c r="H7" i="15"/>
  <c r="O10" i="15"/>
  <c r="S7" i="15"/>
  <c r="K5" i="15"/>
  <c r="N8" i="15"/>
  <c r="R5" i="15"/>
  <c r="I9" i="15"/>
  <c r="M6" i="15"/>
  <c r="Q8" i="15"/>
  <c r="Q5" i="15"/>
  <c r="L46" i="15"/>
  <c r="O47" i="15"/>
  <c r="R46" i="15"/>
  <c r="H39" i="15"/>
  <c r="J36" i="15"/>
  <c r="J42" i="15"/>
  <c r="N37" i="15"/>
  <c r="S30" i="15"/>
  <c r="Q30" i="15"/>
  <c r="P21" i="15"/>
  <c r="Q19" i="15"/>
  <c r="R24" i="15"/>
  <c r="R15" i="15"/>
  <c r="L15" i="15"/>
  <c r="O9" i="15"/>
  <c r="N7" i="15"/>
  <c r="S37" i="15"/>
  <c r="P30" i="15"/>
  <c r="S29" i="15"/>
  <c r="L30" i="15"/>
  <c r="O20" i="15"/>
  <c r="N21" i="15"/>
  <c r="R14" i="15"/>
  <c r="P7" i="15"/>
  <c r="J9" i="15"/>
  <c r="L52" i="15"/>
  <c r="P49" i="15"/>
  <c r="H47" i="15"/>
  <c r="M47" i="15"/>
  <c r="S50" i="15"/>
  <c r="K48" i="15"/>
  <c r="Q51" i="15"/>
  <c r="R52" i="15"/>
  <c r="J50" i="15"/>
  <c r="N47" i="15"/>
  <c r="Q49" i="15"/>
  <c r="L42" i="15"/>
  <c r="P39" i="15"/>
  <c r="H37" i="15"/>
  <c r="R42" i="15"/>
  <c r="R37" i="15"/>
  <c r="K42" i="15"/>
  <c r="O39" i="15"/>
  <c r="N43" i="15"/>
  <c r="M43" i="15"/>
  <c r="Q40" i="15"/>
  <c r="I38" i="15"/>
  <c r="J40" i="15"/>
  <c r="H33" i="15"/>
  <c r="K29" i="15"/>
  <c r="O31" i="15"/>
  <c r="N33" i="15"/>
  <c r="R30" i="15"/>
  <c r="J28" i="15"/>
  <c r="M31" i="15"/>
  <c r="Q28" i="15"/>
  <c r="H29" i="15"/>
  <c r="H25" i="15"/>
  <c r="L22" i="15"/>
  <c r="P19" i="15"/>
  <c r="N22" i="15"/>
  <c r="Q21" i="15"/>
  <c r="O24" i="15"/>
  <c r="O21" i="15"/>
  <c r="M25" i="15"/>
  <c r="N25" i="15"/>
  <c r="J22" i="15"/>
  <c r="I21" i="15"/>
  <c r="S16" i="15"/>
  <c r="N16" i="15"/>
  <c r="R13" i="15"/>
  <c r="I15" i="15"/>
  <c r="H16" i="15"/>
  <c r="S14" i="15"/>
  <c r="L9" i="15"/>
  <c r="P6" i="15"/>
  <c r="K10" i="15"/>
  <c r="O7" i="15"/>
  <c r="R10" i="15"/>
  <c r="J8" i="15"/>
  <c r="N5" i="15"/>
  <c r="I6" i="15"/>
  <c r="H49" i="15"/>
  <c r="K50" i="15"/>
  <c r="J52" i="15"/>
  <c r="P41" i="15"/>
  <c r="R41" i="15"/>
  <c r="O41" i="15"/>
  <c r="I40" i="15"/>
  <c r="L32" i="15"/>
  <c r="M33" i="15"/>
  <c r="I28" i="15"/>
  <c r="N20" i="15"/>
  <c r="I24" i="15"/>
  <c r="K16" i="15"/>
  <c r="M14" i="15"/>
  <c r="P8" i="15"/>
  <c r="J10" i="15"/>
  <c r="M5" i="15"/>
  <c r="M36" i="15"/>
  <c r="J29" i="15"/>
  <c r="P20" i="15"/>
  <c r="O25" i="15"/>
  <c r="Q23" i="15"/>
  <c r="I16" i="15"/>
  <c r="H5" i="15"/>
  <c r="Q9" i="15"/>
  <c r="H52" i="15"/>
  <c r="L49" i="15"/>
  <c r="P46" i="15"/>
  <c r="Q46" i="15"/>
  <c r="O50" i="15"/>
  <c r="S47" i="15"/>
  <c r="I51" i="15"/>
  <c r="N52" i="15"/>
  <c r="R49" i="15"/>
  <c r="J47" i="15"/>
  <c r="I49" i="15"/>
  <c r="H42" i="15"/>
  <c r="L39" i="15"/>
  <c r="P36" i="15"/>
  <c r="N42" i="15"/>
  <c r="R36" i="15"/>
  <c r="S41" i="15"/>
  <c r="K39" i="15"/>
  <c r="J43" i="15"/>
  <c r="I43" i="15"/>
  <c r="M40" i="15"/>
  <c r="Q37" i="15"/>
  <c r="R38" i="15"/>
  <c r="P32" i="15"/>
  <c r="S33" i="15"/>
  <c r="K31" i="15"/>
  <c r="J33" i="15"/>
  <c r="N30" i="15"/>
  <c r="Q33" i="15"/>
  <c r="I31" i="15"/>
  <c r="M28" i="15"/>
  <c r="L28" i="15"/>
  <c r="P24" i="15"/>
  <c r="H22" i="15"/>
  <c r="L19" i="15"/>
  <c r="R21" i="15"/>
  <c r="M20" i="15"/>
  <c r="K24" i="15"/>
  <c r="S20" i="15"/>
  <c r="M24" i="15"/>
  <c r="J25" i="15"/>
  <c r="J21" i="15"/>
  <c r="I20" i="15"/>
  <c r="O16" i="15"/>
  <c r="J16" i="15"/>
  <c r="N13" i="15"/>
  <c r="Q14" i="15"/>
  <c r="P15" i="15"/>
  <c r="K14" i="15"/>
  <c r="H9" i="15"/>
  <c r="L6" i="15"/>
  <c r="S9" i="15"/>
  <c r="K7" i="15"/>
  <c r="N10" i="15"/>
  <c r="R7" i="15"/>
  <c r="J5" i="15"/>
  <c r="M8" i="15"/>
  <c r="P51" i="15"/>
  <c r="S52" i="15"/>
  <c r="N49" i="15"/>
  <c r="Q47" i="15"/>
  <c r="L36" i="15"/>
  <c r="S38" i="15"/>
  <c r="M37" i="15"/>
  <c r="O33" i="15"/>
  <c r="J30" i="15"/>
  <c r="O29" i="15"/>
  <c r="H19" i="15"/>
  <c r="K20" i="15"/>
  <c r="G12" i="15"/>
  <c r="H6" i="15"/>
  <c r="I8" i="15"/>
  <c r="I39" i="15"/>
  <c r="M32" i="15"/>
  <c r="L23" i="15"/>
  <c r="S22" i="15"/>
  <c r="P13" i="15"/>
  <c r="M13" i="15"/>
  <c r="O8" i="15"/>
  <c r="I7" i="15"/>
  <c r="L51" i="15"/>
  <c r="P48" i="15"/>
  <c r="H46" i="15"/>
  <c r="O52" i="15"/>
  <c r="S49" i="15"/>
  <c r="K47" i="15"/>
  <c r="Q48" i="15"/>
  <c r="R51" i="15"/>
  <c r="J49" i="15"/>
  <c r="N46" i="15"/>
  <c r="G35" i="15"/>
  <c r="L41" i="15"/>
  <c r="P38" i="15"/>
  <c r="H36" i="15"/>
  <c r="J41" i="15"/>
  <c r="S43" i="15"/>
  <c r="K41" i="15"/>
  <c r="O38" i="15"/>
  <c r="R40" i="15"/>
  <c r="M42" i="15"/>
  <c r="Q39" i="15"/>
  <c r="I37" i="15"/>
  <c r="N36" i="15"/>
  <c r="H32" i="15"/>
  <c r="K33" i="15"/>
  <c r="O30" i="15"/>
  <c r="N32" i="15"/>
  <c r="R29" i="15"/>
  <c r="I33" i="15"/>
  <c r="M30" i="15"/>
  <c r="P31" i="15"/>
  <c r="S28" i="15"/>
  <c r="H24" i="15"/>
  <c r="L21" i="15"/>
  <c r="S21" i="15"/>
  <c r="R19" i="15"/>
  <c r="I19" i="15"/>
  <c r="O23" i="15"/>
  <c r="K19" i="15"/>
  <c r="Q22" i="15"/>
  <c r="N24" i="15"/>
  <c r="J19" i="15"/>
  <c r="L16" i="15"/>
  <c r="S15" i="15"/>
  <c r="N15" i="15"/>
  <c r="Q16" i="15"/>
  <c r="I14" i="15"/>
  <c r="P14" i="15"/>
  <c r="G4" i="15"/>
  <c r="L8" i="15"/>
  <c r="P5" i="15"/>
  <c r="K9" i="15"/>
  <c r="O6" i="15"/>
  <c r="R9" i="15"/>
  <c r="J7" i="15"/>
  <c r="M10" i="15"/>
  <c r="Q7" i="15"/>
  <c r="I5" i="15"/>
  <c r="L5" i="15"/>
  <c r="S8" i="15"/>
  <c r="K6" i="15"/>
  <c r="N9" i="15"/>
  <c r="R6" i="15"/>
  <c r="I10" i="15"/>
  <c r="M7" i="15"/>
  <c r="P50" i="15"/>
  <c r="H48" i="15"/>
  <c r="M50" i="15"/>
  <c r="S51" i="15"/>
  <c r="K49" i="15"/>
  <c r="O46" i="15"/>
  <c r="I47" i="15"/>
  <c r="J51" i="15"/>
  <c r="N48" i="15"/>
  <c r="Q52" i="15"/>
  <c r="L43" i="15"/>
  <c r="P40" i="15"/>
  <c r="H38" i="15"/>
  <c r="O36" i="15"/>
  <c r="R39" i="15"/>
  <c r="K43" i="15"/>
  <c r="O40" i="15"/>
  <c r="N38" i="15"/>
  <c r="G27" i="15"/>
  <c r="O32" i="15"/>
  <c r="R31" i="15"/>
  <c r="Q29" i="15"/>
  <c r="Q24" i="15"/>
  <c r="Q20" i="15"/>
  <c r="O14" i="15"/>
  <c r="L10" i="15"/>
  <c r="S5" i="15"/>
  <c r="H51" i="15"/>
  <c r="L48" i="15"/>
  <c r="I52" i="15"/>
  <c r="K52" i="15"/>
  <c r="O49" i="15"/>
  <c r="S46" i="15"/>
  <c r="I48" i="15"/>
  <c r="N51" i="15"/>
  <c r="R48" i="15"/>
  <c r="J46" i="15"/>
  <c r="P43" i="15"/>
  <c r="H41" i="15"/>
  <c r="L38" i="15"/>
  <c r="K37" i="15"/>
  <c r="N40" i="15"/>
  <c r="O43" i="15"/>
  <c r="S40" i="15"/>
  <c r="K38" i="15"/>
  <c r="N39" i="15"/>
  <c r="I42" i="15"/>
  <c r="M39" i="15"/>
  <c r="Q36" i="15"/>
  <c r="H28" i="15"/>
  <c r="L31" i="15"/>
  <c r="S32" i="15"/>
  <c r="K30" i="15"/>
  <c r="J32" i="15"/>
  <c r="N29" i="15"/>
  <c r="Q32" i="15"/>
  <c r="I30" i="15"/>
  <c r="H31" i="15"/>
  <c r="K28" i="15"/>
  <c r="P23" i="15"/>
  <c r="H21" i="15"/>
  <c r="K21" i="15"/>
  <c r="Q25" i="15"/>
  <c r="S25" i="15"/>
  <c r="K23" i="15"/>
  <c r="R22" i="15"/>
  <c r="M21" i="15"/>
  <c r="J24" i="15"/>
  <c r="I25" i="15"/>
  <c r="H15" i="15"/>
  <c r="O15" i="15"/>
  <c r="J15" i="15"/>
  <c r="M16" i="15"/>
  <c r="Q13" i="15"/>
  <c r="L14" i="15"/>
  <c r="P10" i="15"/>
  <c r="H8" i="15"/>
</calcChain>
</file>

<file path=xl/sharedStrings.xml><?xml version="1.0" encoding="utf-8"?>
<sst xmlns="http://schemas.openxmlformats.org/spreadsheetml/2006/main" count="114" uniqueCount="54">
  <si>
    <t>Prepared by Andrew McSween</t>
  </si>
  <si>
    <t>Symbol</t>
  </si>
  <si>
    <t>Instructions</t>
  </si>
  <si>
    <t>Open</t>
  </si>
  <si>
    <t>High</t>
  </si>
  <si>
    <t>Volume</t>
  </si>
  <si>
    <t>Low</t>
  </si>
  <si>
    <t>BRN 1!-ICE</t>
  </si>
  <si>
    <t>QUOTE TABLE TEMPLATE</t>
  </si>
  <si>
    <t>Description</t>
  </si>
  <si>
    <t>Last</t>
  </si>
  <si>
    <t>Open Interest</t>
  </si>
  <si>
    <t>Bid Size</t>
  </si>
  <si>
    <t>Bid</t>
  </si>
  <si>
    <t>Ask</t>
  </si>
  <si>
    <t>Ask Size</t>
  </si>
  <si>
    <t>CL 1!</t>
  </si>
  <si>
    <t>NG 1!</t>
  </si>
  <si>
    <t>$INDU</t>
  </si>
  <si>
    <t>$COMPQ</t>
  </si>
  <si>
    <t>$DJUBS</t>
  </si>
  <si>
    <t>DX A0</t>
  </si>
  <si>
    <t>YM 1!</t>
  </si>
  <si>
    <t>SP 1!</t>
  </si>
  <si>
    <t>GE #F</t>
  </si>
  <si>
    <t>ZB 1!</t>
  </si>
  <si>
    <t>ZF 1!</t>
  </si>
  <si>
    <t>ZN 1!</t>
  </si>
  <si>
    <t>6E 1!</t>
  </si>
  <si>
    <t>6B 1!</t>
  </si>
  <si>
    <t>6J 1!</t>
  </si>
  <si>
    <t>6S 1!</t>
  </si>
  <si>
    <t>6A 1!</t>
  </si>
  <si>
    <t>6C 1!</t>
  </si>
  <si>
    <t>6M 1!</t>
  </si>
  <si>
    <t>GAS 1!-ICE</t>
  </si>
  <si>
    <t>HO 1!</t>
  </si>
  <si>
    <t>XRB 1!</t>
  </si>
  <si>
    <t>CC 1!</t>
  </si>
  <si>
    <t>CT 1!</t>
  </si>
  <si>
    <t>JO 1!</t>
  </si>
  <si>
    <t>KC 1!</t>
  </si>
  <si>
    <t>SB 1!</t>
  </si>
  <si>
    <t>ZC Z6</t>
  </si>
  <si>
    <t>ZW Z6</t>
  </si>
  <si>
    <t>ZS X6</t>
  </si>
  <si>
    <t>ZM V6</t>
  </si>
  <si>
    <t>ZL V6</t>
  </si>
  <si>
    <t>EBM Z6-ENC</t>
  </si>
  <si>
    <t>ECO X6-ENC</t>
  </si>
  <si>
    <t>RC 1!-ICL</t>
  </si>
  <si>
    <t>W 1!-ICL</t>
  </si>
  <si>
    <t>C 1!-ICL</t>
  </si>
  <si>
    <t>Click on the "Header Cell" in the top left of each array and then click on the "Quote Table" button from within the "ICE Data Services" tab to modify any output.
The first "Header Cell" is in cell G4.
You can also modify the array manually by linking the RTD output cells to the correct symbols and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</si>
</sst>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Arial"/>
      <family val="2"/>
      <scheme val="minor"/>
    </font>
    <font>
      <sz val="11"/>
      <color theme="1"/>
      <name val="Arial"/>
      <family val="2"/>
      <scheme val="minor"/>
    </font>
    <font>
      <u/>
      <sz val="12"/>
      <color theme="10"/>
      <name val="Arial"/>
      <family val="2"/>
      <scheme val="minor"/>
    </font>
    <font>
      <u/>
      <sz val="12"/>
      <color theme="11"/>
      <name val="Arial"/>
      <family val="2"/>
      <scheme val="minor"/>
    </font>
    <font>
      <sz val="10"/>
      <color theme="1"/>
      <name val="Arial"/>
      <family val="2"/>
      <scheme val="minor"/>
    </font>
    <font>
      <sz val="8"/>
      <name val="Arial"/>
      <family val="2"/>
      <scheme val="minor"/>
    </font>
    <font>
      <b/>
      <sz val="11"/>
      <color theme="1"/>
      <name val="Arial"/>
      <family val="2"/>
      <scheme val="minor"/>
    </font>
    <font>
      <sz val="11"/>
      <color theme="1"/>
      <name val="Arial"/>
      <family val="2"/>
      <scheme val="minor"/>
    </font>
    <font>
      <b/>
      <sz val="11"/>
      <color theme="0"/>
      <name val="Arial"/>
      <family val="2"/>
      <scheme val="minor"/>
    </font>
    <font>
      <b/>
      <sz val="24"/>
      <color theme="1" tint="-0.249977111117893"/>
      <name val="Arial"/>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tint="-0.249977111117893"/>
        <bgColor indexed="64"/>
      </patternFill>
    </fill>
  </fills>
  <borders count="13">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style="thin">
        <color indexed="64"/>
      </bottom>
      <diagonal/>
    </border>
  </borders>
  <cellStyleXfs count="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7" fillId="0" borderId="0"/>
  </cellStyleXfs>
  <cellXfs count="26">
    <xf numFmtId="0" fontId="0" fillId="0" borderId="0" xfId="0"/>
    <xf numFmtId="0" fontId="7" fillId="2" borderId="0" xfId="5" applyFill="1"/>
    <xf numFmtId="0" fontId="7" fillId="0" borderId="0" xfId="5"/>
    <xf numFmtId="0" fontId="0" fillId="3" borderId="0" xfId="0" applyFill="1"/>
    <xf numFmtId="0" fontId="4" fillId="3" borderId="0" xfId="0" applyFont="1" applyFill="1" applyAlignment="1">
      <alignment horizontal="left"/>
    </xf>
    <xf numFmtId="14" fontId="4" fillId="3" borderId="0" xfId="0" applyNumberFormat="1" applyFont="1" applyFill="1" applyAlignment="1">
      <alignment horizontal="left"/>
    </xf>
    <xf numFmtId="0" fontId="7" fillId="2" borderId="6" xfId="5" applyFill="1" applyBorder="1"/>
    <xf numFmtId="0" fontId="7" fillId="2" borderId="2" xfId="5" applyFill="1" applyBorder="1"/>
    <xf numFmtId="0" fontId="7" fillId="2" borderId="7" xfId="5" applyFill="1" applyBorder="1"/>
    <xf numFmtId="0" fontId="7" fillId="2" borderId="8" xfId="5" applyFill="1" applyBorder="1"/>
    <xf numFmtId="0" fontId="7" fillId="2" borderId="0" xfId="5" applyFill="1" applyBorder="1"/>
    <xf numFmtId="0" fontId="7" fillId="2" borderId="9" xfId="5" applyFill="1" applyBorder="1"/>
    <xf numFmtId="0" fontId="7" fillId="2" borderId="10" xfId="5" applyFill="1" applyBorder="1"/>
    <xf numFmtId="0" fontId="7" fillId="2" borderId="1" xfId="5" applyFill="1" applyBorder="1"/>
    <xf numFmtId="0" fontId="7" fillId="2" borderId="11" xfId="5" applyFill="1" applyBorder="1"/>
    <xf numFmtId="0" fontId="6" fillId="2" borderId="4" xfId="5" applyFont="1" applyFill="1" applyBorder="1"/>
    <xf numFmtId="0" fontId="6" fillId="2" borderId="12" xfId="5" applyFont="1" applyFill="1" applyBorder="1"/>
    <xf numFmtId="0" fontId="6" fillId="2" borderId="5" xfId="5" applyFont="1" applyFill="1" applyBorder="1"/>
    <xf numFmtId="0" fontId="6" fillId="2" borderId="3" xfId="5" applyFont="1" applyFill="1" applyBorder="1"/>
    <xf numFmtId="0" fontId="6" fillId="2" borderId="0" xfId="5" applyFont="1" applyFill="1" applyBorder="1"/>
    <xf numFmtId="0" fontId="6" fillId="2" borderId="0" xfId="5" applyNumberFormat="1" applyFont="1" applyFill="1"/>
    <xf numFmtId="0" fontId="1" fillId="2" borderId="0" xfId="5" applyFont="1" applyFill="1" applyAlignment="1">
      <alignment horizontal="center" vertical="center" wrapText="1"/>
    </xf>
    <xf numFmtId="0" fontId="7" fillId="2" borderId="0" xfId="5" applyFill="1" applyAlignment="1">
      <alignment horizontal="center" vertical="center" wrapText="1"/>
    </xf>
    <xf numFmtId="0" fontId="9" fillId="3" borderId="0" xfId="0" applyFont="1" applyFill="1"/>
    <xf numFmtId="0" fontId="7" fillId="4" borderId="0" xfId="5" applyFill="1"/>
    <xf numFmtId="0" fontId="8" fillId="4" borderId="1" xfId="5" applyFont="1" applyFill="1" applyBorder="1" applyAlignment="1">
      <alignment horizontal="center"/>
    </xf>
  </cellXfs>
  <cellStyles count="6">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5" xr:uid="{00000000-0005-0000-0000-000005000000}"/>
  </cellStyles>
  <dxfs count="0"/>
  <tableStyles count="0" defaultTableStyle="TableStyleMedium9" defaultPivotStyle="PivotStyleMedium4"/>
  <colors>
    <mruColors>
      <color rgb="FF0039A6"/>
      <color rgb="FF81D548"/>
      <color rgb="FFE3F4FA"/>
      <color rgb="FFC7E8F5"/>
      <color rgb="FFAADDF0"/>
      <color rgb="FF8ED2EB"/>
      <color rgb="FF72C7E7"/>
      <color rgb="FFA2A4A3"/>
      <color rgb="FFCDD8ED"/>
      <color rgb="FF9AB0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fsxl">
      <tp t="s">
        <v/>
        <stp/>
        <stp>6J 1!</stp>
        <stp>Bid</stp>
        <tr r="Q21" s="15"/>
      </tp>
      <tp t="s">
        <v/>
        <stp/>
        <stp>6M 1!</stp>
        <stp>Bid</stp>
        <tr r="Q25" s="15"/>
      </tp>
      <tp t="s">
        <v/>
        <stp/>
        <stp>6C 1!</stp>
        <stp>Bid</stp>
        <tr r="Q24" s="15"/>
      </tp>
      <tp t="s">
        <v/>
        <stp/>
        <stp>6B 1!</stp>
        <stp>Bid</stp>
        <tr r="Q20" s="15"/>
      </tp>
      <tp>
        <v>0.68500000000000005</v>
        <stp/>
        <stp>6A 1!</stp>
        <stp>Bid</stp>
        <tr r="Q23" s="15"/>
      </tp>
      <tp>
        <v>1.1135999999999999</v>
        <stp/>
        <stp>6E 1!</stp>
        <stp>Bid</stp>
        <tr r="Q19" s="15"/>
      </tp>
      <tp>
        <v>1.0750999999999999</v>
        <stp/>
        <stp>6S 1!</stp>
        <stp>Bid</stp>
        <tr r="Q22" s="15"/>
      </tp>
      <tp>
        <v>34153</v>
        <stp/>
        <stp>YM 1!</stp>
        <stp>Bid</stp>
        <tr r="Q9" s="15"/>
      </tp>
      <tp>
        <v>127.6875</v>
        <stp/>
        <stp>ZN 1!</stp>
        <stp>Bid</stp>
        <tr r="Q16" s="15"/>
      </tp>
      <tp>
        <v>155.46875</v>
        <stp/>
        <stp>ZB 1!</stp>
        <stp>Bid</stp>
        <tr r="Q14" s="15"/>
      </tp>
      <tp>
        <v>118.9609375</v>
        <stp/>
        <stp>ZF 1!</stp>
        <stp>Bid</stp>
        <tr r="Q15" s="15"/>
      </tp>
      <tp t="s">
        <v/>
        <stp/>
        <stp>SB 1!</stp>
        <stp>Bid</stp>
        <tr r="Q42" s="15"/>
      </tp>
      <tp t="s">
        <v/>
        <stp/>
        <stp>SP 1!</stp>
        <stp>Bid</stp>
        <tr r="Q10" s="15"/>
      </tp>
      <tp t="s">
        <v/>
        <stp/>
        <stp>NG 1!</stp>
        <stp>Bid</stp>
        <tr r="Q31" s="15"/>
      </tp>
      <tp>
        <v>2.8168000000000002</v>
        <stp/>
        <stp>HO 1!</stp>
        <stp>Bid</stp>
        <tr r="Q32" s="15"/>
      </tp>
      <tp t="s">
        <v/>
        <stp/>
        <stp>KC 1!</stp>
        <stp>Bid</stp>
        <tr r="Q40" s="15"/>
      </tp>
      <tp t="s">
        <v/>
        <stp/>
        <stp>JO 1!</stp>
        <stp>Bid</stp>
        <tr r="Q39" s="15"/>
      </tp>
      <tp>
        <v>87.24</v>
        <stp/>
        <stp>CL 1!</stp>
        <stp>Bid</stp>
        <tr r="Q29" s="15"/>
      </tp>
      <tp t="s">
        <v/>
        <stp/>
        <stp>CC 1!</stp>
        <stp>Bid</stp>
        <tr r="Q36" s="15"/>
      </tp>
      <tp t="s">
        <v/>
        <stp/>
        <stp>CT 1!</stp>
        <stp>Bid</stp>
        <tr r="Q38" s="15"/>
      </tp>
    </main>
    <main first="fsxl">
      <tp>
        <v>99.48</v>
        <stp/>
        <stp>GE #F</stp>
        <stp>Bid</stp>
        <tr r="Q13" s="15"/>
      </tp>
      <tp t="s">
        <v/>
        <stp/>
        <stp>ZC Z6</stp>
        <stp>Bid</stp>
        <tr r="Q46" s="15"/>
      </tp>
      <tp t="s">
        <v/>
        <stp/>
        <stp>ZW Z6</stp>
        <stp>Bid</stp>
        <tr r="Q47" s="15"/>
      </tp>
      <tp t="s">
        <v/>
        <stp/>
        <stp>ZS X6</stp>
        <stp>Bid</stp>
        <tr r="Q48" s="15"/>
      </tp>
      <tp t="s">
        <v/>
        <stp/>
        <stp>ZM V6</stp>
        <stp>Bid</stp>
        <tr r="Q49" s="15"/>
      </tp>
      <tp t="s">
        <v/>
        <stp/>
        <stp>ZL V6</stp>
        <stp>Bid</stp>
        <tr r="Q50" s="15"/>
      </tp>
      <tp t="s">
        <v/>
        <stp/>
        <stp>DX A0</stp>
        <stp>Bid</stp>
        <tr r="Q8" s="15"/>
      </tp>
      <tp t="s">
        <v/>
        <stp/>
        <stp>$DJUBS</stp>
        <stp>Ask Size</stp>
        <tr r="S7" s="15"/>
      </tp>
    </main>
    <main first="fsxl">
      <tp>
        <v>23528</v>
        <stp/>
        <stp>W 1!-ICL</stp>
        <stp>OpenInt</stp>
        <tr r="O43" s="15"/>
      </tp>
      <tp>
        <v>51293</v>
        <stp/>
        <stp>C 1!-ICL</stp>
        <stp>OpenInt</stp>
        <tr r="O37" s="15"/>
      </tp>
      <tp>
        <v>99.484999999999999</v>
        <stp/>
        <stp>GE #F</stp>
        <stp>Ask</stp>
        <tr r="R13" s="15"/>
      </tp>
    </main>
    <main first="fsxl">
      <tp>
        <v>8.8500000000000002E-3</v>
        <stp/>
        <stp>6J 1!</stp>
        <stp>Ask</stp>
        <tr r="R21" s="15"/>
      </tp>
      <tp t="s">
        <v/>
        <stp/>
        <stp>6M 1!</stp>
        <stp>Ask</stp>
        <tr r="R25" s="15"/>
      </tp>
      <tp t="s">
        <v/>
        <stp/>
        <stp>6C 1!</stp>
        <stp>Ask</stp>
        <tr r="R24" s="15"/>
      </tp>
      <tp>
        <v>1.35</v>
        <stp/>
        <stp>6B 1!</stp>
        <stp>Ask</stp>
        <tr r="R20" s="15"/>
      </tp>
      <tp t="s">
        <v/>
        <stp/>
        <stp>6A 1!</stp>
        <stp>Ask</stp>
        <tr r="R23" s="15"/>
      </tp>
      <tp>
        <v>1.117</v>
        <stp/>
        <stp>6E 1!</stp>
        <stp>Ask</stp>
        <tr r="R19" s="15"/>
      </tp>
      <tp>
        <v>1.0752999999999999</v>
        <stp/>
        <stp>6S 1!</stp>
        <stp>Ask</stp>
        <tr r="R22" s="15"/>
      </tp>
      <tp t="s">
        <v/>
        <stp/>
        <stp>SB 1!</stp>
        <stp>Ask</stp>
        <tr r="R42" s="15"/>
      </tp>
      <tp t="s">
        <v/>
        <stp/>
        <stp>SP 1!</stp>
        <stp>Ask</stp>
        <tr r="R10" s="15"/>
      </tp>
      <tp>
        <v>127.703125</v>
        <stp/>
        <stp>ZN 1!</stp>
        <stp>Ask</stp>
        <tr r="R16" s="15"/>
      </tp>
      <tp>
        <v>155.5</v>
        <stp/>
        <stp>ZB 1!</stp>
        <stp>Ask</stp>
        <tr r="R14" s="15"/>
      </tp>
      <tp>
        <v>118.9765625</v>
        <stp/>
        <stp>ZF 1!</stp>
        <stp>Ask</stp>
        <tr r="R15" s="15"/>
      </tp>
      <tp>
        <v>34260</v>
        <stp/>
        <stp>YM 1!</stp>
        <stp>Ask</stp>
        <tr r="R9" s="15"/>
      </tp>
      <tp>
        <v>87.33</v>
        <stp/>
        <stp>CL 1!</stp>
        <stp>Ask</stp>
        <tr r="R29" s="15"/>
      </tp>
      <tp t="s">
        <v/>
        <stp/>
        <stp>CC 1!</stp>
        <stp>Ask</stp>
        <tr r="R36" s="15"/>
      </tp>
      <tp t="s">
        <v/>
        <stp/>
        <stp>CT 1!</stp>
        <stp>Ask</stp>
        <tr r="R38" s="15"/>
      </tp>
      <tp t="s">
        <v/>
        <stp/>
        <stp>JO 1!</stp>
        <stp>Ask</stp>
        <tr r="R39" s="15"/>
      </tp>
      <tp t="s">
        <v/>
        <stp/>
        <stp>KC 1!</stp>
        <stp>Ask</stp>
        <tr r="R40" s="15"/>
      </tp>
      <tp>
        <v>2.8376000000000001</v>
        <stp/>
        <stp>HO 1!</stp>
        <stp>Ask</stp>
        <tr r="R32" s="15"/>
      </tp>
      <tp t="s">
        <v/>
        <stp/>
        <stp>NG 1!</stp>
        <stp>Ask</stp>
        <tr r="R31" s="15"/>
      </tp>
      <tp t="s">
        <v/>
        <stp/>
        <stp>DX A0</stp>
        <stp>Ask</stp>
        <tr r="R8" s="15"/>
      </tp>
    </main>
    <main first="fsxl">
      <tp t="s">
        <v/>
        <stp/>
        <stp>ZM V6</stp>
        <stp>Ask</stp>
        <tr r="R49" s="15"/>
      </tp>
      <tp t="s">
        <v/>
        <stp/>
        <stp>ZL V6</stp>
        <stp>Ask</stp>
        <tr r="R50" s="15"/>
      </tp>
    </main>
    <main first="fsxl">
      <tp t="s">
        <v/>
        <stp/>
        <stp>ZS X6</stp>
        <stp>Ask</stp>
        <tr r="R48" s="15"/>
      </tp>
      <tp t="s">
        <v/>
        <stp/>
        <stp>ZC Z6</stp>
        <stp>Ask</stp>
        <tr r="R46" s="15"/>
      </tp>
      <tp t="s">
        <v/>
        <stp/>
        <stp>ZW Z6</stp>
        <stp>Ask</stp>
        <tr r="R47" s="15"/>
      </tp>
    </main>
    <main first="fsxl">
      <tp t="s">
        <v/>
        <stp/>
        <stp>RC 1!-ICL</stp>
        <stp>Bid Size</stp>
        <tr r="P41" s="15"/>
      </tp>
    </main>
    <main first="fsxl">
      <tp>
        <v>46391</v>
        <stp/>
        <stp>RC 1!-ICL</stp>
        <stp>OpenInt</stp>
        <tr r="O41" s="15"/>
      </tp>
    </main>
    <main first="fsxl">
      <tp>
        <v>8.6639999999999998E-3</v>
        <stp/>
        <stp>6J 1!</stp>
        <stp>Low</stp>
        <tr r="L21" s="15"/>
      </tp>
      <tp>
        <v>4.7969999999999999E-2</v>
        <stp/>
        <stp>6M 1!</stp>
        <stp>Low</stp>
        <tr r="L25" s="15"/>
      </tp>
      <tp>
        <v>0.78444999999999998</v>
        <stp/>
        <stp>6C 1!</stp>
        <stp>Low</stp>
        <tr r="L24" s="15"/>
      </tp>
      <tp>
        <v>1.3365</v>
        <stp/>
        <stp>6B 1!</stp>
        <stp>Low</stp>
        <tr r="L20" s="15"/>
      </tp>
      <tp>
        <v>0.70265</v>
        <stp/>
        <stp>6A 1!</stp>
        <stp>Low</stp>
        <tr r="L23" s="15"/>
      </tp>
      <tp>
        <v>1.1135999999999999</v>
        <stp/>
        <stp>6E 1!</stp>
        <stp>Low</stp>
        <tr r="L19" s="15"/>
      </tp>
      <tp>
        <v>1.0720000000000001</v>
        <stp/>
        <stp>6S 1!</stp>
        <stp>Low</stp>
        <tr r="L22" s="15"/>
      </tp>
      <tp>
        <v>4.2300000000000004</v>
        <stp/>
        <stp>NG 1!</stp>
        <stp>Low</stp>
        <tr r="L31" s="15"/>
      </tp>
      <tp>
        <v>160.25</v>
        <stp/>
        <stp>JO 1!</stp>
        <stp>Low</stp>
        <tr r="L39" s="15"/>
      </tp>
      <tp>
        <v>231.55</v>
        <stp/>
        <stp>KC 1!</stp>
        <stp>Low</stp>
        <tr r="L40" s="15"/>
      </tp>
      <tp>
        <v>2.7261000000000002</v>
        <stp/>
        <stp>HO 1!</stp>
        <stp>Low</stp>
        <tr r="L32" s="15"/>
      </tp>
      <tp>
        <v>86.2</v>
        <stp/>
        <stp>CL 1!</stp>
        <stp>Low</stp>
        <tr r="L29" s="15"/>
      </tp>
      <tp>
        <v>2439</v>
        <stp/>
        <stp>CC 1!</stp>
        <stp>Low</stp>
        <tr r="L36" s="15"/>
      </tp>
      <tp>
        <v>120.85</v>
        <stp/>
        <stp>CT 1!</stp>
        <stp>Low</stp>
        <tr r="L38" s="15"/>
      </tp>
      <tp>
        <v>127.28125</v>
        <stp/>
        <stp>ZN 1!</stp>
        <stp>Low</stp>
        <tr r="L16" s="15"/>
      </tp>
      <tp>
        <v>154.15625</v>
        <stp/>
        <stp>ZB 1!</stp>
        <stp>Low</stp>
        <tr r="L14" s="15"/>
      </tp>
      <tp>
        <v>118.796875</v>
        <stp/>
        <stp>ZF 1!</stp>
        <stp>Low</stp>
        <tr r="L15" s="15"/>
      </tp>
      <tp>
        <v>33532</v>
        <stp/>
        <stp>YM 1!</stp>
        <stp>Low</stp>
        <tr r="L9" s="15"/>
      </tp>
      <tp>
        <v>18.309999999999999</v>
        <stp/>
        <stp>SB 1!</stp>
        <stp>Low</stp>
        <tr r="L42" s="15"/>
      </tp>
      <tp t="s">
        <v/>
        <stp/>
        <stp>SP 1!</stp>
        <stp>Low</stp>
        <tr r="L10" s="15"/>
      </tp>
      <tp>
        <v>99.474999999999994</v>
        <stp/>
        <stp>GE #F</stp>
        <stp>Low</stp>
        <tr r="L13" s="15"/>
      </tp>
      <tp t="s">
        <v/>
        <stp/>
        <stp>ZS X6</stp>
        <stp>Low</stp>
        <tr r="L48" s="15"/>
      </tp>
      <tp t="s">
        <v/>
        <stp/>
        <stp>ZC Z6</stp>
        <stp>Low</stp>
        <tr r="L46" s="15"/>
      </tp>
      <tp t="s">
        <v/>
        <stp/>
        <stp>ZW Z6</stp>
        <stp>Low</stp>
        <tr r="L47" s="15"/>
      </tp>
    </main>
    <main first="fsxl">
      <tp t="s">
        <v/>
        <stp/>
        <stp>ZM V6</stp>
        <stp>Low</stp>
        <tr r="L49" s="15"/>
      </tp>
      <tp t="s">
        <v/>
        <stp/>
        <stp>ZL V6</stp>
        <stp>Low</stp>
        <tr r="L50" s="15"/>
      </tp>
    </main>
    <main first="fsxl">
      <tp>
        <v>96.533000000000001</v>
        <stp/>
        <stp>DX A0</stp>
        <stp>Low</stp>
        <tr r="L8" s="15"/>
      </tp>
    </main>
    <main first="fsxl">
      <tp t="s">
        <v>NY HARBOR RBOB GAS BLENDSTOCK</v>
        <stp/>
        <stp>XRB 1!</stp>
        <stp>Description</stp>
        <tr r="I33" s="15"/>
      </tp>
    </main>
    <main first="fsxl">
      <tp>
        <v>3</v>
        <stp/>
        <stp>XRB 1!</stp>
        <stp>Ask Size</stp>
        <tr r="S33" s="15"/>
      </tp>
    </main>
    <main first="fsxl">
      <tp t="s">
        <v/>
        <stp/>
        <stp>$COMPQ</stp>
        <stp>Bid Size</stp>
        <tr r="P6" s="15"/>
      </tp>
    </main>
    <main first="fsxl">
      <tp t="s">
        <v/>
        <stp/>
        <stp>W 1!-ICL</stp>
        <stp>Ask Size</stp>
        <tr r="S43" s="15"/>
      </tp>
      <tp t="s">
        <v/>
        <stp/>
        <stp>C 1!-ICL</stp>
        <stp>Ask Size</stp>
        <tr r="S37" s="15"/>
      </tp>
    </main>
    <main first="fsxl">
      <tp>
        <v>4</v>
        <stp/>
        <stp>XRB 1!</stp>
        <stp>Bid Size</stp>
        <tr r="P33" s="15"/>
      </tp>
    </main>
    <main first="fsxl">
      <tp t="s">
        <v/>
        <stp/>
        <stp>RC 1!-ICL</stp>
        <stp>Ask Size</stp>
        <tr r="S41" s="15"/>
      </tp>
    </main>
    <main first="fsxl">
      <tp t="s">
        <v/>
        <stp/>
        <stp>W 1!-ICL</stp>
        <stp>Bid Size</stp>
        <tr r="P43" s="15"/>
      </tp>
      <tp t="s">
        <v/>
        <stp/>
        <stp>C 1!-ICL</stp>
        <stp>Bid Size</stp>
        <tr r="P37" s="15"/>
      </tp>
    </main>
    <main first="fsxl">
      <tp>
        <v>2.57</v>
        <stp/>
        <stp>XRB 1!</stp>
        <stp>Ask</stp>
        <tr r="R33" s="15"/>
      </tp>
    </main>
    <main first="fsxl">
      <tp>
        <v>116213</v>
        <stp/>
        <stp>GAS 1!-ICE</stp>
        <stp>OpenInt</stp>
        <tr r="O30" s="15"/>
      </tp>
      <tp>
        <v>141749</v>
        <stp/>
        <stp>BRN 1!-ICE</stp>
        <stp>OpenInt</stp>
        <tr r="O28" s="15"/>
      </tp>
    </main>
    <main first="fsxl">
      <tp t="s">
        <v/>
        <stp/>
        <stp>$COMPQ</stp>
        <stp>Ask Size</stp>
        <tr r="S6" s="15"/>
      </tp>
    </main>
    <main first="fsxl">
      <tp>
        <v>2.5099999999999998</v>
        <stp/>
        <stp>XRB 1!</stp>
        <stp>Bid</stp>
        <tr r="Q33" s="15"/>
      </tp>
    </main>
    <main first="fsxl">
      <tp t="s">
        <v>SWISS FRANC-GLOBEX</v>
        <stp/>
        <stp>6S 1!</stp>
        <stp>Description</stp>
        <tr r="I22" s="15"/>
      </tp>
      <tp t="s">
        <v>EURO-GLOBEX</v>
        <stp/>
        <stp>6E 1!</stp>
        <stp>Description</stp>
        <tr r="I19" s="15"/>
      </tp>
      <tp t="s">
        <v>AUSTRALIAN DOLLAR-GLOBEX</v>
        <stp/>
        <stp>6A 1!</stp>
        <stp>Description</stp>
        <tr r="I23" s="15"/>
      </tp>
      <tp t="s">
        <v>BRITISH POUND-GLOBEX</v>
        <stp/>
        <stp>6B 1!</stp>
        <stp>Description</stp>
        <tr r="I20" s="15"/>
      </tp>
      <tp t="s">
        <v>CANADIAN DOLLAR-GLOBEX</v>
        <stp/>
        <stp>6C 1!</stp>
        <stp>Description</stp>
        <tr r="I24" s="15"/>
      </tp>
      <tp t="s">
        <v>MEXICAN PESO-GLOBEX</v>
        <stp/>
        <stp>6M 1!</stp>
        <stp>Description</stp>
        <tr r="I25" s="15"/>
      </tp>
      <tp t="s">
        <v>JAPANESE YEN-GLOBEX</v>
        <stp/>
        <stp>6J 1!</stp>
        <stp>Description</stp>
        <tr r="I21" s="15"/>
      </tp>
      <tp t="s">
        <v/>
        <stp/>
        <stp>SP 1!</stp>
        <stp>Description</stp>
        <tr r="I10" s="15"/>
      </tp>
      <tp t="s">
        <v>SUGAR #11 (WORLD)</v>
        <stp/>
        <stp>SB 1!</stp>
        <stp>Description</stp>
        <tr r="I42" s="15"/>
      </tp>
      <tp t="s">
        <v>MINI DOW JONES INDUS.-$5</v>
        <stp/>
        <stp>YM 1!</stp>
        <stp>Description</stp>
        <tr r="I9" s="15"/>
      </tp>
      <tp t="s">
        <v>TREASURY NOTE 5 YR</v>
        <stp/>
        <stp>ZF 1!</stp>
        <stp>Description</stp>
        <tr r="I15" s="15"/>
      </tp>
      <tp t="s">
        <v>US TREASURY BOND</v>
        <stp/>
        <stp>ZB 1!</stp>
        <stp>Description</stp>
        <tr r="I14" s="15"/>
      </tp>
      <tp t="s">
        <v>TREASURY NOTE 10 YR</v>
        <stp/>
        <stp>ZN 1!</stp>
        <stp>Description</stp>
        <tr r="I16" s="15"/>
      </tp>
      <tp t="s">
        <v>COTTON</v>
        <stp/>
        <stp>CT 1!</stp>
        <stp>Description</stp>
        <tr r="I38" s="15"/>
      </tp>
      <tp t="s">
        <v>COCOA</v>
        <stp/>
        <stp>CC 1!</stp>
        <stp>Description</stp>
        <tr r="I36" s="15"/>
      </tp>
      <tp t="s">
        <v>LIGHT CRUDE OIL</v>
        <stp/>
        <stp>CL 1!</stp>
        <stp>Description</stp>
        <tr r="I29" s="15"/>
      </tp>
      <tp t="s">
        <v>NATURAL GAS</v>
        <stp/>
        <stp>NG 1!</stp>
        <stp>Description</stp>
        <tr r="I31" s="15"/>
      </tp>
      <tp t="s">
        <v>NY HARBOR ULSD</v>
        <stp/>
        <stp>HO 1!</stp>
        <stp>Description</stp>
        <tr r="I32" s="15"/>
      </tp>
      <tp t="s">
        <v>ORANGE JUICE</v>
        <stp/>
        <stp>JO 1!</stp>
        <stp>Description</stp>
        <tr r="I39" s="15"/>
      </tp>
      <tp t="s">
        <v>COFFEE</v>
        <stp/>
        <stp>KC 1!</stp>
        <stp>Description</stp>
        <tr r="I40" s="15"/>
      </tp>
      <tp t="s">
        <v>EURODOLLAR 3 MONTH (GBX)</v>
        <stp/>
        <stp>GE #F</stp>
        <stp>Description</stp>
        <tr r="I13" s="15"/>
      </tp>
      <tp t="s">
        <v>SOYBEAN OIL FUTURES - ECBT</v>
        <stp/>
        <stp>ZL V6</stp>
        <stp>Description</stp>
        <tr r="I50" s="15"/>
      </tp>
      <tp t="s">
        <v>SOYBEAN MEAL FUTURES - ECBT</v>
        <stp/>
        <stp>ZM V6</stp>
        <stp>Description</stp>
        <tr r="I49" s="15"/>
      </tp>
      <tp t="s">
        <v>SOYBEAN FUTURES - ECBT</v>
        <stp/>
        <stp>ZS X6</stp>
        <stp>Description</stp>
        <tr r="I48" s="15"/>
      </tp>
      <tp t="s">
        <v>WHEAT FUTURES - ECBT</v>
        <stp/>
        <stp>ZW Z6</stp>
        <stp>Description</stp>
        <tr r="I47" s="15"/>
      </tp>
      <tp t="s">
        <v>CORN FUTURES - ECBT</v>
        <stp/>
        <stp>ZC Z6</stp>
        <stp>Description</stp>
        <tr r="I46" s="15"/>
      </tp>
      <tp t="s">
        <v>US DOLLAR INDEX</v>
        <stp/>
        <stp>DX A0</stp>
        <stp>Description</stp>
        <tr r="I8" s="15"/>
      </tp>
    </main>
    <main first="fsxl">
      <tp>
        <v>2.5099999999999998</v>
        <stp/>
        <stp>XRB 1!</stp>
        <stp>Low</stp>
        <tr r="L33" s="15"/>
      </tp>
      <tp t="s">
        <v/>
        <stp/>
        <stp>ECO X6-ENC</stp>
        <stp>OpenInt</stp>
        <tr r="O52" s="15"/>
      </tp>
      <tp t="s">
        <v/>
        <stp/>
        <stp>EBM Z6-ENC</stp>
        <stp>OpenInt</stp>
        <tr r="O51" s="15"/>
      </tp>
    </main>
    <main first="fsxl">
      <tp t="s">
        <v/>
        <stp/>
        <stp>$DJUBS</stp>
        <stp>Bid Size</stp>
        <tr r="P7" s="15"/>
      </tp>
    </main>
    <main first="fsxl">
      <tp t="s">
        <v/>
        <stp/>
        <stp>ZM V6</stp>
        <stp>Bid Size</stp>
        <tr r="P49" s="15"/>
      </tp>
      <tp t="s">
        <v/>
        <stp/>
        <stp>ZL V6</stp>
        <stp>Bid Size</stp>
        <tr r="P50" s="15"/>
      </tp>
    </main>
    <main first="fsxl">
      <tp>
        <v>91.04</v>
        <stp/>
        <stp>BRN 1!-ICE</stp>
        <stp>High</stp>
        <tr r="K28" s="15"/>
      </tp>
    </main>
    <main first="fsxl">
      <tp>
        <v>803.25</v>
        <stp/>
        <stp>GAS 1!-ICE</stp>
        <stp>High</stp>
        <tr r="K30" s="15"/>
      </tp>
    </main>
    <main first="fsxl">
      <tp>
        <v>99.52</v>
        <stp/>
        <stp>GE #F</stp>
        <stp>Open</stp>
        <tr r="J13" s="15"/>
      </tp>
    </main>
    <main first="fsxl">
      <tp t="s">
        <v/>
        <stp/>
        <stp>$DJUBS</stp>
        <stp>OpenInt</stp>
        <tr r="O7" s="15"/>
      </tp>
    </main>
    <main first="fsxl">
      <tp>
        <v>1.0751999999999999</v>
        <stp/>
        <stp>6S 1!</stp>
        <stp>Last</stp>
        <tr r="M22" s="15"/>
      </tp>
      <tp>
        <v>8.6689999999999996E-3</v>
        <stp/>
        <stp>6J 1!</stp>
        <stp>Last</stp>
        <tr r="M21" s="15"/>
      </tp>
      <tp>
        <v>4.7969999999999999E-2</v>
        <stp/>
        <stp>6M 1!</stp>
        <stp>Last</stp>
        <tr r="M25" s="15"/>
      </tp>
      <tp>
        <v>0.70265</v>
        <stp/>
        <stp>6A 1!</stp>
        <stp>Last</stp>
        <tr r="M23" s="15"/>
      </tp>
      <tp>
        <v>1.3371999999999999</v>
        <stp/>
        <stp>6B 1!</stp>
        <stp>Last</stp>
        <tr r="M20" s="15"/>
      </tp>
      <tp>
        <v>0.78444999999999998</v>
        <stp/>
        <stp>6C 1!</stp>
        <stp>Last</stp>
        <tr r="M24" s="15"/>
      </tp>
      <tp>
        <v>1.1146</v>
        <stp/>
        <stp>6E 1!</stp>
        <stp>Last</stp>
        <tr r="M19" s="15"/>
      </tp>
    </main>
    <main first="fsxl">
      <tp>
        <v>161.55000000000001</v>
        <stp/>
        <stp>JO 1!</stp>
        <stp>Last</stp>
        <tr r="M39" s="15"/>
      </tp>
      <tp>
        <v>231.75</v>
        <stp/>
        <stp>KC 1!</stp>
        <stp>Last</stp>
        <tr r="M40" s="15"/>
      </tp>
      <tp>
        <v>2.8271999999999999</v>
        <stp/>
        <stp>HO 1!</stp>
        <stp>Last</stp>
        <tr r="M32" s="15"/>
      </tp>
      <tp>
        <v>6.2649999999999997</v>
        <stp/>
        <stp>NG 1!</stp>
        <stp>Last</stp>
        <tr r="M31" s="15"/>
      </tp>
      <tp>
        <v>121.63</v>
        <stp/>
        <stp>CT 1!</stp>
        <stp>Last</stp>
        <tr r="M38" s="15"/>
      </tp>
      <tp>
        <v>87.29</v>
        <stp/>
        <stp>CL 1!</stp>
        <stp>Last</stp>
        <tr r="M29" s="15"/>
      </tp>
      <tp>
        <v>2441</v>
        <stp/>
        <stp>CC 1!</stp>
        <stp>Last</stp>
        <tr r="M36" s="15"/>
      </tp>
      <tp>
        <v>127.6875</v>
        <stp/>
        <stp>ZN 1!</stp>
        <stp>Last</stp>
        <tr r="M16" s="15"/>
      </tp>
      <tp>
        <v>155.5</v>
        <stp/>
        <stp>ZB 1!</stp>
        <stp>Last</stp>
        <tr r="M14" s="15"/>
      </tp>
      <tp>
        <v>118.9609375</v>
        <stp/>
        <stp>ZF 1!</stp>
        <stp>Last</stp>
        <tr r="M15" s="15"/>
      </tp>
      <tp>
        <v>34225</v>
        <stp/>
        <stp>YM 1!</stp>
        <stp>Last</stp>
        <tr r="M9" s="15"/>
      </tp>
    </main>
    <main first="fsxl">
      <tp t="s">
        <v/>
        <stp/>
        <stp>SP 1!</stp>
        <stp>Last</stp>
        <tr r="M10" s="15"/>
      </tp>
      <tp>
        <v>18.41</v>
        <stp/>
        <stp>SB 1!</stp>
        <stp>Last</stp>
        <tr r="M42" s="15"/>
      </tp>
    </main>
    <main first="fsxl">
      <tp t="s">
        <v/>
        <stp/>
        <stp>$INDU</stp>
        <stp>Ask Size</stp>
        <tr r="S5" s="15"/>
      </tp>
    </main>
    <main first="fsxl">
      <tp>
        <v>90</v>
        <stp/>
        <stp>BRN 1!-ICE</stp>
        <stp>Last</stp>
        <tr r="M28" s="15"/>
      </tp>
    </main>
    <main first="fsxl">
      <tp t="s">
        <v/>
        <stp/>
        <stp>EBM Z6-ENC</stp>
        <stp>Bid Size</stp>
        <tr r="P51" s="15"/>
      </tp>
    </main>
    <main first="fsxl">
      <tp t="s">
        <v/>
        <stp/>
        <stp>ECO X6-ENC</stp>
        <stp>Bid Size</stp>
        <tr r="P52" s="15"/>
      </tp>
    </main>
    <main first="fsxl">
      <tp t="s">
        <v/>
        <stp/>
        <stp>ZC Z6</stp>
        <stp>Bid Size</stp>
        <tr r="P46" s="15"/>
      </tp>
      <tp t="s">
        <v/>
        <stp/>
        <stp>ZW Z6</stp>
        <stp>Bid Size</stp>
        <tr r="P47" s="15"/>
      </tp>
    </main>
    <main first="fsxl">
      <tp>
        <v>801.5</v>
        <stp/>
        <stp>GAS 1!-ICE</stp>
        <stp>Last</stp>
        <tr r="M30" s="15"/>
      </tp>
    </main>
    <main first="fsxl">
      <tp t="s">
        <v/>
        <stp/>
        <stp>DX A0</stp>
        <stp>Ask Size</stp>
        <tr r="S8" s="15"/>
      </tp>
    </main>
    <main first="fsxl">
      <tp>
        <v>1.12435</v>
        <stp/>
        <stp>6E 1!</stp>
        <stp>High</stp>
        <tr r="K19" s="15"/>
      </tp>
      <tp>
        <v>0.70899999999999996</v>
        <stp/>
        <stp>6A 1!</stp>
        <stp>High</stp>
        <tr r="K23" s="15"/>
      </tp>
      <tp>
        <v>1.3429</v>
        <stp/>
        <stp>6B 1!</stp>
        <stp>High</stp>
        <tr r="K20" s="15"/>
      </tp>
      <tp>
        <v>0.78459999999999996</v>
        <stp/>
        <stp>6C 1!</stp>
        <stp>High</stp>
        <tr r="K24" s="15"/>
      </tp>
      <tp>
        <v>4.7969999999999999E-2</v>
        <stp/>
        <stp>6M 1!</stp>
        <stp>High</stp>
        <tr r="K25" s="15"/>
      </tp>
      <tp>
        <v>8.7259999999999994E-3</v>
        <stp/>
        <stp>6J 1!</stp>
        <stp>High</stp>
        <tr r="K21" s="15"/>
      </tp>
      <tp>
        <v>1.0838000000000001</v>
        <stp/>
        <stp>6S 1!</stp>
        <stp>High</stp>
        <tr r="K22" s="15"/>
      </tp>
      <tp t="s">
        <v/>
        <stp/>
        <stp>ZS X6</stp>
        <stp>Bid Size</stp>
        <tr r="P48" s="15"/>
      </tp>
    </main>
    <main first="fsxl">
      <tp t="s">
        <v/>
        <stp/>
        <stp>$INDU</stp>
        <stp>OpenInt</stp>
        <tr r="O5" s="15"/>
      </tp>
    </main>
    <main first="fsxl">
      <tp>
        <v>119.1171875</v>
        <stp/>
        <stp>ZF 1!</stp>
        <stp>High</stp>
        <tr r="K15" s="15"/>
      </tp>
      <tp>
        <v>155.84375</v>
        <stp/>
        <stp>ZB 1!</stp>
        <stp>High</stp>
        <tr r="K14" s="15"/>
      </tp>
      <tp>
        <v>127.875</v>
        <stp/>
        <stp>ZN 1!</stp>
        <stp>High</stp>
        <tr r="K16" s="15"/>
      </tp>
      <tp>
        <v>34658</v>
        <stp/>
        <stp>YM 1!</stp>
        <stp>High</stp>
        <tr r="K9" s="15"/>
      </tp>
      <tp>
        <v>18.53</v>
        <stp/>
        <stp>SB 1!</stp>
        <stp>High</stp>
        <tr r="K42" s="15"/>
      </tp>
      <tp t="s">
        <v/>
        <stp/>
        <stp>SP 1!</stp>
        <stp>High</stp>
        <tr r="K10" s="15"/>
      </tp>
      <tp>
        <v>7.3460000000000001</v>
        <stp/>
        <stp>NG 1!</stp>
        <stp>High</stp>
        <tr r="K31" s="15"/>
      </tp>
      <tp>
        <v>164.45</v>
        <stp/>
        <stp>JO 1!</stp>
        <stp>High</stp>
        <tr r="K39" s="15"/>
      </tp>
    </main>
    <main first="fsxl">
      <tp>
        <v>237.75</v>
        <stp/>
        <stp>KC 1!</stp>
        <stp>High</stp>
        <tr r="K40" s="15"/>
      </tp>
      <tp>
        <v>2.8332999999999999</v>
        <stp/>
        <stp>HO 1!</stp>
        <stp>High</stp>
        <tr r="K32" s="15"/>
      </tp>
      <tp>
        <v>2497</v>
        <stp/>
        <stp>CC 1!</stp>
        <stp>High</stp>
        <tr r="K36" s="15"/>
      </tp>
      <tp>
        <v>88.54</v>
        <stp/>
        <stp>CL 1!</stp>
        <stp>High</stp>
        <tr r="K29" s="15"/>
      </tp>
      <tp>
        <v>122.14</v>
        <stp/>
        <stp>CT 1!</stp>
        <stp>High</stp>
        <tr r="K38" s="15"/>
      </tp>
    </main>
    <main first="fsxl">
      <tp t="s">
        <v/>
        <stp/>
        <stp>ECO X6-ENC</stp>
        <stp>Ask Size</stp>
        <tr r="S52" s="15"/>
      </tp>
    </main>
    <main first="fsxl">
      <tp t="s">
        <v/>
        <stp/>
        <stp>$INDU</stp>
        <stp>Bid Size</stp>
        <tr r="P5" s="15"/>
      </tp>
    </main>
    <main first="fsxl">
      <tp t="s">
        <v/>
        <stp/>
        <stp>EBM Z6-ENC</stp>
        <stp>Ask Size</stp>
        <tr r="S51" s="15"/>
      </tp>
    </main>
    <main first="fsxl">
      <tp t="s">
        <v/>
        <stp/>
        <stp>ZS X6</stp>
        <stp>Ask Size</stp>
        <tr r="S48" s="15"/>
      </tp>
    </main>
    <main first="fsxl">
      <tp>
        <v>99.48</v>
        <stp/>
        <stp>GE #F</stp>
        <stp>Last</stp>
        <tr r="M13" s="15"/>
      </tp>
    </main>
    <main first="fsxl">
      <tp t="s">
        <v/>
        <stp/>
        <stp>ZC Z6</stp>
        <stp>Ask Size</stp>
        <tr r="S46" s="15"/>
      </tp>
      <tp t="s">
        <v/>
        <stp/>
        <stp>ZW Z6</stp>
        <stp>Ask Size</stp>
        <tr r="S47" s="15"/>
      </tp>
    </main>
    <main first="fsxl">
      <tp>
        <v>1.3426</v>
        <stp/>
        <stp>6B 1!</stp>
        <stp>Open</stp>
        <tr r="J20" s="15"/>
      </tp>
      <tp>
        <v>0.78459999999999996</v>
        <stp/>
        <stp>6C 1!</stp>
        <stp>Open</stp>
        <tr r="J24" s="15"/>
      </tp>
      <tp>
        <v>0.70899999999999996</v>
        <stp/>
        <stp>6A 1!</stp>
        <stp>Open</stp>
        <tr r="J23" s="15"/>
      </tp>
      <tp>
        <v>1.12435</v>
        <stp/>
        <stp>6E 1!</stp>
        <stp>Open</stp>
        <tr r="J19" s="15"/>
      </tp>
      <tp>
        <v>8.7215000000000001E-3</v>
        <stp/>
        <stp>6J 1!</stp>
        <stp>Open</stp>
        <tr r="J21" s="15"/>
      </tp>
      <tp>
        <v>4.7969999999999999E-2</v>
        <stp/>
        <stp>6M 1!</stp>
        <stp>Open</stp>
        <tr r="J25" s="15"/>
      </tp>
      <tp>
        <v>1.0833999999999999</v>
        <stp/>
        <stp>6S 1!</stp>
        <stp>Open</stp>
        <tr r="J22" s="15"/>
      </tp>
    </main>
    <main first="fsxl">
      <tp t="s">
        <v/>
        <stp/>
        <stp>DX A0</stp>
        <stp>Bid Size</stp>
        <tr r="P8" s="15"/>
      </tp>
    </main>
    <main first="fsxl">
      <tp>
        <v>34071</v>
        <stp/>
        <stp>YM 1!</stp>
        <stp>Open</stp>
        <tr r="J9" s="15"/>
      </tp>
      <tp>
        <v>154.21875</v>
        <stp/>
        <stp>ZB 1!</stp>
        <stp>Open</stp>
        <tr r="J14" s="15"/>
      </tp>
      <tp>
        <v>118.921875</v>
        <stp/>
        <stp>ZF 1!</stp>
        <stp>Open</stp>
        <tr r="J15" s="15"/>
      </tp>
      <tp>
        <v>127.34375</v>
        <stp/>
        <stp>ZN 1!</stp>
        <stp>Open</stp>
        <tr r="J16" s="15"/>
      </tp>
      <tp>
        <v>18.39</v>
        <stp/>
        <stp>SB 1!</stp>
        <stp>Open</stp>
        <tr r="J42" s="15"/>
      </tp>
      <tp t="s">
        <v/>
        <stp/>
        <stp>SP 1!</stp>
        <stp>Open</stp>
        <tr r="J10" s="15"/>
      </tp>
      <tp>
        <v>4.2300000000000004</v>
        <stp/>
        <stp>NG 1!</stp>
        <stp>Open</stp>
        <tr r="J31" s="15"/>
      </tp>
      <tp>
        <v>2.7395999999999998</v>
        <stp/>
        <stp>HO 1!</stp>
        <stp>Open</stp>
        <tr r="J32" s="15"/>
      </tp>
      <tp>
        <v>161.30000000000001</v>
        <stp/>
        <stp>JO 1!</stp>
        <stp>Open</stp>
        <tr r="J39" s="15"/>
      </tp>
      <tp>
        <v>237.25</v>
        <stp/>
        <stp>KC 1!</stp>
        <stp>Open</stp>
        <tr r="J40" s="15"/>
      </tp>
      <tp>
        <v>2484</v>
        <stp/>
        <stp>CC 1!</stp>
        <stp>Open</stp>
        <tr r="J36" s="15"/>
      </tp>
      <tp>
        <v>87.15</v>
        <stp/>
        <stp>CL 1!</stp>
        <stp>Open</stp>
        <tr r="J29" s="15"/>
      </tp>
      <tp>
        <v>121.92</v>
        <stp/>
        <stp>CT 1!</stp>
        <stp>Open</stp>
        <tr r="J38" s="15"/>
      </tp>
    </main>
    <main first="fsxl">
      <tp>
        <v>89.7</v>
        <stp/>
        <stp>BRN 1!-ICE</stp>
        <stp>Open</stp>
        <tr r="J28" s="15"/>
      </tp>
    </main>
    <main first="fsxl">
      <tp t="s">
        <v/>
        <stp/>
        <stp>ZM V6</stp>
        <stp>Ask Size</stp>
        <tr r="S49" s="15"/>
      </tp>
      <tp t="s">
        <v/>
        <stp/>
        <stp>ZL V6</stp>
        <stp>Ask Size</stp>
        <tr r="S50" s="15"/>
      </tp>
    </main>
    <main first="fsxl">
      <tp>
        <v>99.52</v>
        <stp/>
        <stp>GE #F</stp>
        <stp>High</stp>
        <tr r="K13" s="15"/>
      </tp>
    </main>
    <main first="fsxl">
      <tp>
        <v>783.75</v>
        <stp/>
        <stp>GAS 1!-ICE</stp>
        <stp>Open</stp>
        <tr r="J30" s="15"/>
      </tp>
    </main>
    <main first="fsxl">
      <tp t="s">
        <v/>
        <stp/>
        <stp>$COMPQ</stp>
        <stp>OpenInt</stp>
        <tr r="O6" s="15"/>
      </tp>
    </main>
    <main first="fsxl">
      <tp t="s">
        <v/>
        <stp/>
        <stp>DX A0</stp>
        <stp>OpenInt</stp>
        <tr r="O8" s="15"/>
      </tp>
      <tp t="s">
        <v/>
        <stp/>
        <stp>ZS X6</stp>
        <stp>OpenInt</stp>
        <tr r="O48" s="15"/>
      </tp>
      <tp t="s">
        <v/>
        <stp/>
        <stp>ZC Z6</stp>
        <stp>OpenInt</stp>
        <tr r="O46" s="15"/>
      </tp>
      <tp t="s">
        <v/>
        <stp/>
        <stp>ZW Z6</stp>
        <stp>OpenInt</stp>
        <tr r="O47" s="15"/>
      </tp>
      <tp t="s">
        <v/>
        <stp/>
        <stp>EBM Z6-ENC</stp>
        <stp>High</stp>
        <tr r="K51" s="15"/>
      </tp>
      <tp t="s">
        <v/>
        <stp/>
        <stp>ZM V6</stp>
        <stp>OpenInt</stp>
        <tr r="O49" s="15"/>
      </tp>
      <tp t="s">
        <v/>
        <stp/>
        <stp>ZL V6</stp>
        <stp>OpenInt</stp>
        <tr r="O50" s="15"/>
      </tp>
      <tp>
        <v>1021486</v>
        <stp/>
        <stp>GE #F</stp>
        <stp>OpenInt</stp>
        <tr r="O13" s="15"/>
      </tp>
      <tp>
        <v>21120</v>
        <stp/>
        <stp>HO 1!</stp>
        <stp>OpenInt</stp>
        <tr r="O32" s="15"/>
      </tp>
      <tp>
        <v>9993</v>
        <stp/>
        <stp>JO 1!</stp>
        <stp>OpenInt</stp>
        <tr r="O39" s="15"/>
      </tp>
      <tp>
        <v>105342</v>
        <stp/>
        <stp>KC 1!</stp>
        <stp>OpenInt</stp>
        <tr r="O40" s="15"/>
      </tp>
      <tp>
        <v>5028</v>
        <stp/>
        <stp>NG 1!</stp>
        <stp>OpenInt</stp>
        <tr r="O31" s="15"/>
      </tp>
      <tp>
        <v>79405</v>
        <stp/>
        <stp>CC 1!</stp>
        <stp>OpenInt</stp>
        <tr r="O36" s="15"/>
      </tp>
      <tp>
        <v>437122</v>
        <stp/>
        <stp>CL 1!</stp>
        <stp>OpenInt</stp>
        <tr r="O29" s="15"/>
      </tp>
      <tp>
        <v>99395</v>
        <stp/>
        <stp>CT 1!</stp>
        <stp>OpenInt</stp>
        <tr r="O38" s="15"/>
      </tp>
      <tp>
        <v>90861</v>
        <stp/>
        <stp>YM 1!</stp>
        <stp>OpenInt</stp>
        <tr r="O9" s="15"/>
      </tp>
      <tp>
        <v>1192017</v>
        <stp/>
        <stp>ZB 1!</stp>
        <stp>OpenInt</stp>
        <tr r="O14" s="15"/>
      </tp>
      <tp>
        <v>4025647</v>
        <stp/>
        <stp>ZF 1!</stp>
        <stp>OpenInt</stp>
        <tr r="O15" s="15"/>
      </tp>
      <tp>
        <v>3791157</v>
        <stp/>
        <stp>ZN 1!</stp>
        <stp>OpenInt</stp>
        <tr r="O16" s="15"/>
      </tp>
      <tp>
        <v>307074</v>
        <stp/>
        <stp>SB 1!</stp>
        <stp>OpenInt</stp>
        <tr r="O42" s="15"/>
      </tp>
      <tp t="s">
        <v/>
        <stp/>
        <stp>SP 1!</stp>
        <stp>OpenInt</stp>
        <tr r="O10" s="15"/>
      </tp>
      <tp>
        <v>127</v>
        <stp/>
        <stp>6A 1!</stp>
        <stp>OpenInt</stp>
        <tr r="O23" s="15"/>
      </tp>
      <tp>
        <v>316</v>
        <stp/>
        <stp>6C 1!</stp>
        <stp>OpenInt</stp>
        <tr r="O24" s="15"/>
      </tp>
      <tp>
        <v>1060</v>
        <stp/>
        <stp>6B 1!</stp>
        <stp>OpenInt</stp>
        <tr r="O20" s="15"/>
      </tp>
      <tp>
        <v>4166</v>
        <stp/>
        <stp>6E 1!</stp>
        <stp>OpenInt</stp>
        <tr r="O19" s="15"/>
      </tp>
      <tp>
        <v>899</v>
        <stp/>
        <stp>6J 1!</stp>
        <stp>OpenInt</stp>
        <tr r="O21" s="15"/>
      </tp>
      <tp>
        <v>104</v>
        <stp/>
        <stp>6M 1!</stp>
        <stp>OpenInt</stp>
        <tr r="O25" s="15"/>
      </tp>
      <tp>
        <v>40779</v>
        <stp/>
        <stp>6S 1!</stp>
        <stp>OpenInt</stp>
        <tr r="O22" s="15"/>
      </tp>
      <tp t="s">
        <v/>
        <stp/>
        <stp>W 1!-ICL</stp>
        <stp>Ask</stp>
        <tr r="R43" s="15"/>
      </tp>
      <tp t="s">
        <v/>
        <stp/>
        <stp>C 1!-ICL</stp>
        <stp>Ask</stp>
        <tr r="R37" s="15"/>
      </tp>
      <tp t="s">
        <v>XRB G22</v>
        <stp/>
        <stp>XRB 1!</stp>
        <stp>Symbol</stp>
        <tr r="H33" s="15"/>
      </tp>
      <tp t="s">
        <v>ZL V6</v>
        <stp/>
        <stp>ZL V6</stp>
        <stp>Symbol</stp>
        <tr r="H50" s="15"/>
      </tp>
      <tp t="s">
        <v>CL H22</v>
        <stp/>
        <stp>CL 1!</stp>
        <stp>Symbol</stp>
        <tr r="H29" s="15"/>
      </tp>
    </main>
    <main first="fsxl">
      <tp t="s">
        <v/>
        <stp/>
        <stp>ZL V6</stp>
        <stp>Last</stp>
        <tr r="M50" s="15"/>
      </tp>
      <tp t="s">
        <v/>
        <stp/>
        <stp>ZM V6</stp>
        <stp>Last</stp>
        <tr r="M49" s="15"/>
      </tp>
      <tp t="s">
        <v>ZM V6</v>
        <stp/>
        <stp>ZM V6</stp>
        <stp>Symbol</stp>
        <tr r="H49" s="15"/>
      </tp>
      <tp t="s">
        <v>6M G22</v>
        <stp/>
        <stp>6M 1!</stp>
        <stp>Symbol</stp>
        <tr r="H25" s="15"/>
      </tp>
      <tp t="s">
        <v>YM H22</v>
        <stp/>
        <stp>YM 1!</stp>
        <stp>Symbol</stp>
        <tr r="H9" s="15"/>
      </tp>
    </main>
    <main first="fsxl">
      <tp t="s">
        <v/>
        <stp/>
        <stp>ECO X6-ENC</stp>
        <stp>High</stp>
        <tr r="K52" s="15"/>
      </tp>
      <tp>
        <v>34261.75</v>
        <stp/>
        <stp>$INDU</stp>
        <stp>Open</stp>
        <tr r="J5" s="15"/>
      </tp>
    </main>
    <main first="fsxl">
      <tp t="s">
        <v>ZN H22</v>
        <stp/>
        <stp>ZN 1!</stp>
        <stp>Symbol</stp>
        <tr r="H16" s="15"/>
      </tp>
      <tp t="s">
        <v>RAPESEED</v>
        <stp/>
        <stp>ECO X6-ENC</stp>
        <stp>Description</stp>
        <tr r="I52" s="15"/>
      </tp>
      <tp t="s">
        <v>MILLING WHEAT</v>
        <stp/>
        <stp>EBM Z6-ENC</stp>
        <stp>Description</stp>
        <tr r="I51" s="15"/>
      </tp>
    </main>
    <main first="fsxl">
      <tp>
        <v>2186</v>
        <stp/>
        <stp>RC 1!-ICL</stp>
        <stp>Low</stp>
        <tr r="L41" s="15"/>
      </tp>
    </main>
    <main first="fsxl">
      <tp t="s">
        <v>HO G22</v>
        <stp/>
        <stp>HO 1!</stp>
        <stp>Symbol</stp>
        <tr r="H32" s="15"/>
      </tp>
      <tp t="s">
        <v>JO H22</v>
        <stp/>
        <stp>JO 1!</stp>
        <stp>Symbol</stp>
        <tr r="H39" s="15"/>
      </tp>
      <tp t="s">
        <v/>
        <stp/>
        <stp>DX A0</stp>
        <stp>Volume</stp>
        <tr r="N8" s="15"/>
      </tp>
      <tp t="s">
        <v/>
        <stp/>
        <stp>W 1!-ICL</stp>
        <stp>Bid</stp>
        <tr r="Q43" s="15"/>
      </tp>
      <tp t="s">
        <v/>
        <stp/>
        <stp>C 1!-ICL</stp>
        <stp>Bid</stp>
        <tr r="Q37" s="15"/>
      </tp>
    </main>
    <main first="fsxl">
      <tp t="s">
        <v>$INDU</v>
        <stp/>
        <stp>$INDU</stp>
        <stp>Symbol</stp>
        <tr r="H5" s="15"/>
      </tp>
      <tp t="s">
        <v/>
        <stp/>
        <stp>ZC Z6</stp>
        <stp>High</stp>
        <tr r="K46" s="15"/>
      </tp>
      <tp t="s">
        <v/>
        <stp/>
        <stp>ZW Z6</stp>
        <stp>High</stp>
        <tr r="K47" s="15"/>
      </tp>
      <tp t="s">
        <v>6J G22</v>
        <stp/>
        <stp>6J 1!</stp>
        <stp>Symbol</stp>
        <tr r="H21" s="15"/>
      </tp>
      <tp t="s">
        <v/>
        <stp/>
        <stp>CC 1!</stp>
        <stp>Bid Size</stp>
        <tr r="P36" s="15"/>
      </tp>
      <tp>
        <v>1</v>
        <stp/>
        <stp>CL 1!</stp>
        <stp>Bid Size</stp>
        <tr r="P29" s="15"/>
      </tp>
      <tp t="s">
        <v/>
        <stp/>
        <stp>CT 1!</stp>
        <stp>Bid Size</stp>
        <tr r="P38" s="15"/>
      </tp>
      <tp t="s">
        <v/>
        <stp/>
        <stp>NG 1!</stp>
        <stp>Bid Size</stp>
        <tr r="P31" s="15"/>
      </tp>
      <tp t="s">
        <v/>
        <stp/>
        <stp>KC 1!</stp>
        <stp>Bid Size</stp>
        <tr r="P40" s="15"/>
      </tp>
      <tp t="s">
        <v/>
        <stp/>
        <stp>JO 1!</stp>
        <stp>Bid Size</stp>
        <tr r="P39" s="15"/>
      </tp>
      <tp>
        <v>2</v>
        <stp/>
        <stp>HO 1!</stp>
        <stp>Bid Size</stp>
        <tr r="P32" s="15"/>
      </tp>
      <tp t="s">
        <v/>
        <stp/>
        <stp>SB 1!</stp>
        <stp>Bid Size</stp>
        <tr r="P42" s="15"/>
      </tp>
      <tp t="s">
        <v/>
        <stp/>
        <stp>SP 1!</stp>
        <stp>Bid Size</stp>
        <tr r="P10" s="15"/>
      </tp>
      <tp>
        <v>278</v>
        <stp/>
        <stp>ZF 1!</stp>
        <stp>Bid Size</stp>
        <tr r="P15" s="15"/>
      </tp>
      <tp>
        <v>168</v>
        <stp/>
        <stp>ZB 1!</stp>
        <stp>Bid Size</stp>
        <tr r="P14" s="15"/>
      </tp>
      <tp>
        <v>650</v>
        <stp/>
        <stp>ZN 1!</stp>
        <stp>Bid Size</stp>
        <tr r="P16" s="15"/>
      </tp>
      <tp>
        <v>1</v>
        <stp/>
        <stp>YM 1!</stp>
        <stp>Bid Size</stp>
        <tr r="P9" s="15"/>
      </tp>
      <tp>
        <v>96.545000000000002</v>
        <stp/>
        <stp>DX A0</stp>
        <stp>Open</stp>
        <tr r="J8" s="15"/>
      </tp>
      <tp>
        <v>1</v>
        <stp/>
        <stp>6E 1!</stp>
        <stp>Bid Size</stp>
        <tr r="P19" s="15"/>
      </tp>
      <tp>
        <v>14</v>
        <stp/>
        <stp>6A 1!</stp>
        <stp>Bid Size</stp>
        <tr r="P23" s="15"/>
      </tp>
      <tp t="s">
        <v/>
        <stp/>
        <stp>6C 1!</stp>
        <stp>Bid Size</stp>
        <tr r="P24" s="15"/>
      </tp>
      <tp t="s">
        <v/>
        <stp/>
        <stp>6B 1!</stp>
        <stp>Bid Size</stp>
        <tr r="P20" s="15"/>
      </tp>
      <tp t="s">
        <v/>
        <stp/>
        <stp>6M 1!</stp>
        <stp>Bid Size</stp>
        <tr r="P25" s="15"/>
      </tp>
      <tp t="s">
        <v/>
        <stp/>
        <stp>6J 1!</stp>
        <stp>Bid Size</stp>
        <tr r="P21" s="15"/>
      </tp>
      <tp>
        <v>4</v>
        <stp/>
        <stp>6S 1!</stp>
        <stp>Bid Size</stp>
        <tr r="P22" s="15"/>
      </tp>
      <tp t="s">
        <v/>
        <stp/>
        <stp>ZS X6</stp>
        <stp>High</stp>
        <tr r="K48" s="15"/>
      </tp>
      <tp t="s">
        <v>$DJUBS</v>
        <stp/>
        <stp>$DJUBS</stp>
        <stp>Symbol</stp>
        <tr r="H7" s="15"/>
      </tp>
      <tp t="s">
        <v/>
        <stp/>
        <stp>EBM Z6-ENC</stp>
        <stp>Last</stp>
        <tr r="M51" s="15"/>
      </tp>
    </main>
    <main first="fsxl">
      <tp>
        <v>1</v>
        <stp/>
        <stp>BRN 1!-ICE</stp>
        <stp>Bid Size</stp>
        <tr r="P28" s="15"/>
      </tp>
    </main>
    <main first="fsxl">
      <tp t="s">
        <v/>
        <stp/>
        <stp>ZS X6</stp>
        <stp>Volume</stp>
        <tr r="N48" s="15"/>
      </tp>
      <tp>
        <v>20659</v>
        <stp/>
        <stp>6S 1!</stp>
        <stp>Volume</stp>
        <tr r="N22" s="15"/>
      </tp>
    </main>
    <main first="fsxl">
      <tp t="s">
        <v/>
        <stp/>
        <stp>ZL V6</stp>
        <stp>High</stp>
        <tr r="K50" s="15"/>
      </tp>
      <tp t="s">
        <v/>
        <stp/>
        <stp>ZM V6</stp>
        <stp>High</stp>
        <tr r="K49" s="15"/>
      </tp>
    </main>
    <main first="fsxl">
      <tp t="s">
        <v>GE #F</v>
        <stp/>
        <stp>GE #F</stp>
        <stp>Symbol</stp>
        <tr r="H13" s="15"/>
      </tp>
      <tp t="s">
        <v>6E G22</v>
        <stp/>
        <stp>6E 1!</stp>
        <stp>Symbol</stp>
        <tr r="H19" s="15"/>
      </tp>
      <tp t="s">
        <v/>
        <stp/>
        <stp>ECO X6-ENC</stp>
        <stp>Last</stp>
        <tr r="M52" s="15"/>
      </tp>
    </main>
    <main first="fsxl">
      <tp t="s">
        <v>ZF H22</v>
        <stp/>
        <stp>ZF 1!</stp>
        <stp>Symbol</stp>
        <tr r="H15" s="15"/>
      </tp>
    </main>
    <main first="fsxl">
      <tp t="s">
        <v>NG G22</v>
        <stp/>
        <stp>NG 1!</stp>
        <stp>Symbol</stp>
        <tr r="H31" s="15"/>
      </tp>
      <tp t="s">
        <v/>
        <stp/>
        <stp>SP 1!</stp>
        <stp>Volume</stp>
        <tr r="N10" s="15"/>
      </tp>
    </main>
    <main first="fsxl">
      <tp t="s">
        <v/>
        <stp/>
        <stp>ZW Z6</stp>
        <stp>Volume</stp>
        <tr r="N47" s="15"/>
      </tp>
      <tp t="s">
        <v>$COMPQ</v>
        <stp/>
        <stp>$COMPQ</stp>
        <stp>Symbol</stp>
        <tr r="H6" s="15"/>
      </tp>
      <tp>
        <v>5</v>
        <stp/>
        <stp>GAS 1!-ICE</stp>
        <stp>Bid Size</stp>
        <tr r="P30" s="15"/>
      </tp>
      <tp t="s">
        <v/>
        <stp/>
        <stp>RC 1!-ICL</stp>
        <stp>Bid</stp>
        <tr r="Q41" s="15"/>
      </tp>
      <tp t="s">
        <v/>
        <stp/>
        <stp>ZW Z6</stp>
        <stp>Last</stp>
        <tr r="M47" s="15"/>
      </tp>
      <tp t="s">
        <v/>
        <stp/>
        <stp>ZC Z6</stp>
        <stp>Last</stp>
        <tr r="M46" s="15"/>
      </tp>
    </main>
    <main first="fsxl">
      <tp t="s">
        <v>6A G22</v>
        <stp/>
        <stp>6A 1!</stp>
        <stp>Symbol</stp>
        <tr r="H23" s="15"/>
      </tp>
      <tp>
        <v>497.6</v>
        <stp/>
        <stp>W 1!-ICL</stp>
        <stp>Low</stp>
        <tr r="L43" s="15"/>
      </tp>
      <tp>
        <v>1678</v>
        <stp/>
        <stp>C 1!-ICL</stp>
        <stp>Low</stp>
        <tr r="L37" s="15"/>
      </tp>
    </main>
    <main first="fsxl">
      <tp t="s">
        <v>6B G22</v>
        <stp/>
        <stp>6B 1!</stp>
        <stp>Symbol</stp>
        <tr r="H20" s="15"/>
      </tp>
      <tp t="s">
        <v>SB H22</v>
        <stp/>
        <stp>SB 1!</stp>
        <stp>Symbol</stp>
        <tr r="H42" s="15"/>
      </tp>
      <tp t="s">
        <v>ZB H22</v>
        <stp/>
        <stp>ZB 1!</stp>
        <stp>Symbol</stp>
        <tr r="H14" s="15"/>
      </tp>
      <tp t="s">
        <v/>
        <stp/>
        <stp>RC 1!-ICL</stp>
        <stp>Ask</stp>
        <tr r="R41" s="15"/>
      </tp>
    </main>
    <main first="fsxl">
      <tp t="s">
        <v>BRENT CRUDE OIL</v>
        <stp/>
        <stp>BRN 1!-ICE</stp>
        <stp>Description</stp>
        <tr r="I28" s="15"/>
      </tp>
      <tp t="s">
        <v>GAS OIL</v>
        <stp/>
        <stp>GAS 1!-ICE</stp>
        <stp>Description</stp>
        <tr r="I30" s="15"/>
      </tp>
    </main>
    <main first="fsxl">
      <tp t="s">
        <v/>
        <stp/>
        <stp>ZS X6</stp>
        <stp>Last</stp>
        <tr r="M48" s="15"/>
      </tp>
      <tp>
        <v>480</v>
        <stp/>
        <stp>GE #F</stp>
        <stp>Ask Size</stp>
        <tr r="S13" s="15"/>
      </tp>
    </main>
    <main first="fsxl">
      <tp t="s">
        <v>ZC Z6</v>
        <stp/>
        <stp>ZC Z6</stp>
        <stp>Symbol</stp>
        <tr r="H46" s="15"/>
      </tp>
      <tp t="s">
        <v>6C G22</v>
        <stp/>
        <stp>6C 1!</stp>
        <stp>Symbol</stp>
        <tr r="H24" s="15"/>
      </tp>
      <tp t="s">
        <v>CC H22</v>
        <stp/>
        <stp>CC 1!</stp>
        <stp>Symbol</stp>
        <tr r="H36" s="15"/>
      </tp>
      <tp t="s">
        <v>KC H22</v>
        <stp/>
        <stp>KC 1!</stp>
        <stp>Symbol</stp>
        <tr r="H40" s="15"/>
      </tp>
      <tp>
        <v>12474</v>
        <stp/>
        <stp>CT 1!</stp>
        <stp>Volume</stp>
        <tr r="N38" s="15"/>
      </tp>
      <tp t="s">
        <v/>
        <stp/>
        <stp>ECO X6-ENC</stp>
        <stp>Low</stp>
        <tr r="L52" s="15"/>
      </tp>
      <tp t="s">
        <v/>
        <stp/>
        <stp>EBM Z6-ENC</stp>
        <stp>Low</stp>
        <tr r="L51" s="15"/>
      </tp>
    </main>
    <main first="fsxl">
      <tp t="s">
        <v>COFFEE NO. 409($)</v>
        <stp/>
        <stp>RC 1!-ICL</stp>
        <stp>Description</stp>
        <tr r="I41" s="15"/>
      </tp>
      <tp t="s">
        <v/>
        <stp/>
        <stp>ZL V6</stp>
        <stp>Open</stp>
        <tr r="J50" s="15"/>
      </tp>
      <tp t="s">
        <v/>
        <stp/>
        <stp>ZM V6</stp>
        <stp>Open</stp>
        <tr r="J49" s="15"/>
      </tp>
    </main>
    <main first="fsxl">
      <tp>
        <v>90.05</v>
        <stp/>
        <stp>BRN 1!-ICE</stp>
        <stp>Ask</stp>
        <tr r="R28" s="15"/>
      </tp>
      <tp>
        <v>802.5</v>
        <stp/>
        <stp>GAS 1!-ICE</stp>
        <stp>Ask</stp>
        <tr r="R30" s="15"/>
      </tp>
    </main>
    <main first="fsxl">
      <tp>
        <v>116</v>
        <stp/>
        <stp>6J 1!</stp>
        <stp>Volume</stp>
        <tr r="N21" s="15"/>
      </tp>
      <tp>
        <v>527779826</v>
        <stp/>
        <stp>$INDU</stp>
        <stp>Volume</stp>
        <tr r="N5" s="15"/>
      </tp>
    </main>
    <main first="fsxl">
      <tp>
        <v>90</v>
        <stp/>
        <stp>BRN 1!-ICE</stp>
        <stp>Bid</stp>
        <tr r="Q28" s="15"/>
      </tp>
      <tp>
        <v>800.75</v>
        <stp/>
        <stp>GAS 1!-ICE</stp>
        <stp>Bid</stp>
        <tr r="Q30" s="15"/>
      </tp>
    </main>
    <main first="fsxl">
      <tp>
        <v>1</v>
        <stp/>
        <stp>BRN 1!-ICE</stp>
        <stp>Ask Size</stp>
        <tr r="S28" s="15"/>
      </tp>
      <tp>
        <v>20435</v>
        <stp/>
        <stp>XRB 1!</stp>
        <stp>OpenInt</stp>
        <tr r="O33" s="15"/>
      </tp>
    </main>
    <main first="fsxl">
      <tp>
        <v>34160.78</v>
        <stp/>
        <stp>$INDU</stp>
        <stp>Last</stp>
        <tr r="M5" s="15"/>
      </tp>
    </main>
    <main first="fsxl">
      <tp t="s">
        <v>DX A0</v>
        <stp/>
        <stp>DX A0</stp>
        <stp>Symbol</stp>
        <tr r="H8" s="15"/>
      </tp>
      <tp>
        <v>41966</v>
        <stp/>
        <stp>HO 1!</stp>
        <stp>Volume</stp>
        <tr r="N32" s="15"/>
      </tp>
      <tp>
        <v>1057</v>
        <stp/>
        <stp>JO 1!</stp>
        <stp>Volume</stp>
        <tr r="N39" s="15"/>
      </tp>
    </main>
    <main first="fsxl">
      <tp>
        <v>297</v>
        <stp/>
        <stp>GE #F</stp>
        <stp>Bid Size</stp>
        <tr r="P13" s="15"/>
      </tp>
      <tp>
        <v>1963794</v>
        <stp/>
        <stp>ZN 1!</stp>
        <stp>Volume</stp>
        <tr r="N16" s="15"/>
      </tp>
    </main>
    <main first="fsxl">
      <tp t="s">
        <v/>
        <stp/>
        <stp>ZM V6</stp>
        <stp>Volume</stp>
        <tr r="N49" s="15"/>
      </tp>
      <tp t="s">
        <v/>
        <stp/>
        <stp>6M 1!</stp>
        <stp>Volume</stp>
        <tr r="N25" s="15"/>
      </tp>
      <tp>
        <v>319037</v>
        <stp/>
        <stp>YM 1!</stp>
        <stp>Volume</stp>
        <tr r="N9" s="15"/>
      </tp>
      <tp>
        <v>97.233000000000004</v>
        <stp/>
        <stp>DX A0</stp>
        <stp>Last</stp>
        <tr r="M8" s="15"/>
      </tp>
    </main>
    <main first="fsxl">
      <tp>
        <v>5</v>
        <stp/>
        <stp>GAS 1!-ICE</stp>
        <stp>Ask Size</stp>
        <tr r="S30" s="15"/>
      </tp>
      <tp>
        <v>35505</v>
        <stp/>
        <stp>XRB 1!</stp>
        <stp>Volume</stp>
        <tr r="N33" s="15"/>
      </tp>
      <tp t="s">
        <v/>
        <stp/>
        <stp>ZL V6</stp>
        <stp>Volume</stp>
        <tr r="N50" s="15"/>
      </tp>
      <tp>
        <v>459642</v>
        <stp/>
        <stp>CL 1!</stp>
        <stp>Volume</stp>
        <tr r="N29" s="15"/>
      </tp>
    </main>
    <main first="fsxl">
      <tp t="s">
        <v>CT H22</v>
        <stp/>
        <stp>CT 1!</stp>
        <stp>Symbol</stp>
        <tr r="H38" s="15"/>
      </tp>
      <tp t="s">
        <v/>
        <stp/>
        <stp>ZC Z6</stp>
        <stp>Volume</stp>
        <tr r="N46" s="15"/>
      </tp>
      <tp>
        <v>74</v>
        <stp/>
        <stp>6C 1!</stp>
        <stp>Volume</stp>
        <tr r="N24" s="15"/>
      </tp>
      <tp>
        <v>16077</v>
        <stp/>
        <stp>CC 1!</stp>
        <stp>Volume</stp>
        <tr r="N36" s="15"/>
      </tp>
      <tp>
        <v>10682</v>
        <stp/>
        <stp>KC 1!</stp>
        <stp>Volume</stp>
        <tr r="N40" s="15"/>
      </tp>
    </main>
    <main first="fsxl">
      <tp t="s">
        <v/>
        <stp/>
        <stp>EBM Z6-ENC</stp>
        <stp>Open</stp>
        <tr r="J51" s="15"/>
      </tp>
      <tp>
        <v>40</v>
        <stp/>
        <stp>6B 1!</stp>
        <stp>Volume</stp>
        <tr r="N20" s="15"/>
      </tp>
      <tp>
        <v>62915</v>
        <stp/>
        <stp>SB 1!</stp>
        <stp>Volume</stp>
        <tr r="N42" s="15"/>
      </tp>
      <tp>
        <v>320960</v>
        <stp/>
        <stp>ZB 1!</stp>
        <stp>Volume</stp>
        <tr r="N14" s="15"/>
      </tp>
      <tp>
        <v>0</v>
        <stp/>
        <stp>$COMPQ</stp>
        <stp>Volume</stp>
        <tr r="N6" s="15"/>
      </tp>
    </main>
    <main first="fsxl">
      <tp>
        <v>74</v>
        <stp/>
        <stp>6A 1!</stp>
        <stp>Volume</stp>
        <tr r="N23" s="15"/>
      </tp>
    </main>
    <main first="fsxl">
      <tp t="s">
        <v/>
        <stp/>
        <stp>ECO X6-ENC</stp>
        <stp>Open</stp>
        <tr r="J52" s="15"/>
      </tp>
      <tp>
        <v>34773.32</v>
        <stp/>
        <stp>$INDU</stp>
        <stp>High</stp>
        <tr r="K5" s="15"/>
      </tp>
      <tp t="s">
        <v>ZW Z6</v>
        <stp/>
        <stp>ZW Z6</stp>
        <stp>Symbol</stp>
        <tr r="H47" s="15"/>
      </tp>
    </main>
    <main first="fsxl">
      <tp>
        <v>779.25</v>
        <stp/>
        <stp>GAS 1!-ICE</stp>
        <stp>Low</stp>
        <tr r="L30" s="15"/>
      </tp>
      <tp>
        <v>89</v>
        <stp/>
        <stp>BRN 1!-ICE</stp>
        <stp>Low</stp>
        <tr r="L28" s="15"/>
      </tp>
      <tp t="s">
        <v/>
        <stp/>
        <stp>ZC Z6</stp>
        <stp>Open</stp>
        <tr r="J46" s="15"/>
      </tp>
      <tp t="s">
        <v/>
        <stp/>
        <stp>ZW Z6</stp>
        <stp>Open</stp>
        <tr r="J47" s="15"/>
      </tp>
      <tp t="s">
        <v>SP 1!</v>
        <stp/>
        <stp>SP 1!</stp>
        <stp>Symbol</stp>
        <tr r="H10" s="15"/>
      </tp>
      <tp>
        <v>44321</v>
        <stp/>
        <stp>NG 1!</stp>
        <stp>Volume</stp>
        <tr r="N31" s="15"/>
      </tp>
      <tp>
        <v>2</v>
        <stp/>
        <stp>HO 1!</stp>
        <stp>Ask Size</stp>
        <tr r="S32" s="15"/>
      </tp>
      <tp t="s">
        <v/>
        <stp/>
        <stp>JO 1!</stp>
        <stp>Ask Size</stp>
        <tr r="S39" s="15"/>
      </tp>
      <tp t="s">
        <v/>
        <stp/>
        <stp>KC 1!</stp>
        <stp>Ask Size</stp>
        <tr r="S40" s="15"/>
      </tp>
      <tp t="s">
        <v/>
        <stp/>
        <stp>NG 1!</stp>
        <stp>Ask Size</stp>
        <tr r="S31" s="15"/>
      </tp>
      <tp t="s">
        <v/>
        <stp/>
        <stp>CC 1!</stp>
        <stp>Ask Size</stp>
        <tr r="S36" s="15"/>
      </tp>
      <tp>
        <v>1</v>
        <stp/>
        <stp>CL 1!</stp>
        <stp>Ask Size</stp>
        <tr r="S29" s="15"/>
      </tp>
      <tp t="s">
        <v/>
        <stp/>
        <stp>CT 1!</stp>
        <stp>Ask Size</stp>
        <tr r="S38" s="15"/>
      </tp>
      <tp>
        <v>30</v>
        <stp/>
        <stp>YM 1!</stp>
        <stp>Ask Size</stp>
        <tr r="S9" s="15"/>
      </tp>
      <tp>
        <v>317</v>
        <stp/>
        <stp>ZF 1!</stp>
        <stp>Ask Size</stp>
        <tr r="S15" s="15"/>
      </tp>
      <tp>
        <v>72</v>
        <stp/>
        <stp>ZB 1!</stp>
        <stp>Ask Size</stp>
        <tr r="S14" s="15"/>
      </tp>
      <tp>
        <v>322</v>
        <stp/>
        <stp>ZN 1!</stp>
        <stp>Ask Size</stp>
        <tr r="S16" s="15"/>
      </tp>
      <tp t="s">
        <v/>
        <stp/>
        <stp>SB 1!</stp>
        <stp>Ask Size</stp>
        <tr r="S42" s="15"/>
      </tp>
      <tp t="s">
        <v/>
        <stp/>
        <stp>SP 1!</stp>
        <stp>Ask Size</stp>
        <tr r="S10" s="15"/>
      </tp>
    </main>
    <main first="fsxl">
      <tp t="s">
        <v/>
        <stp/>
        <stp>ECO X6-ENC</stp>
        <stp>Ask</stp>
        <tr r="R52" s="15"/>
      </tp>
      <tp t="s">
        <v/>
        <stp/>
        <stp>EBM Z6-ENC</stp>
        <stp>Ask</stp>
        <tr r="R51" s="15"/>
      </tp>
      <tp>
        <v>1266897</v>
        <stp/>
        <stp>ZF 1!</stp>
        <stp>Volume</stp>
        <tr r="N15" s="15"/>
      </tp>
      <tp>
        <v>22</v>
        <stp/>
        <stp>6E 1!</stp>
        <stp>Ask Size</stp>
        <tr r="S19" s="15"/>
      </tp>
      <tp t="s">
        <v/>
        <stp/>
        <stp>6A 1!</stp>
        <stp>Ask Size</stp>
        <tr r="S23" s="15"/>
      </tp>
      <tp t="s">
        <v/>
        <stp/>
        <stp>6C 1!</stp>
        <stp>Ask Size</stp>
        <tr r="S24" s="15"/>
      </tp>
      <tp>
        <v>3</v>
        <stp/>
        <stp>6B 1!</stp>
        <stp>Ask Size</stp>
        <tr r="S20" s="15"/>
      </tp>
      <tp t="s">
        <v/>
        <stp/>
        <stp>6M 1!</stp>
        <stp>Ask Size</stp>
        <tr r="S25" s="15"/>
      </tp>
      <tp>
        <v>5</v>
        <stp/>
        <stp>6J 1!</stp>
        <stp>Ask Size</stp>
        <tr r="S21" s="15"/>
      </tp>
      <tp>
        <v>2</v>
        <stp/>
        <stp>6S 1!</stp>
        <stp>Ask Size</stp>
        <tr r="S22" s="15"/>
      </tp>
      <tp t="s">
        <v/>
        <stp/>
        <stp>EBM Z6-ENC</stp>
        <stp>Bid</stp>
        <tr r="Q51" s="15"/>
      </tp>
      <tp t="s">
        <v/>
        <stp/>
        <stp>ECO X6-ENC</stp>
        <stp>Bid</stp>
        <tr r="Q52" s="15"/>
      </tp>
    </main>
    <main first="fsxl">
      <tp>
        <v>97.292000000000002</v>
        <stp/>
        <stp>DX A0</stp>
        <stp>High</stp>
        <tr r="K8" s="15"/>
      </tp>
      <tp t="s">
        <v/>
        <stp/>
        <stp>ZS X6</stp>
        <stp>Open</stp>
        <tr r="J48" s="15"/>
      </tp>
      <tp t="s">
        <v>COCOA #7</v>
        <stp/>
        <stp>C 1!-ICL</stp>
        <stp>Description</stp>
        <tr r="I37" s="15"/>
      </tp>
      <tp t="s">
        <v>SUGAR #5 (WHITE)</v>
        <stp/>
        <stp>W 1!-ICL</stp>
        <stp>Description</stp>
        <tr r="I43" s="15"/>
      </tp>
      <tp>
        <v>628</v>
        <stp/>
        <stp>6E 1!</stp>
        <stp>Volume</stp>
        <tr r="N19" s="15"/>
      </tp>
      <tp>
        <v>388761</v>
        <stp/>
        <stp>GE #F</stp>
        <stp>Volume</stp>
        <tr r="N13" s="15"/>
      </tp>
    </main>
    <main first="fsxl">
      <tp>
        <v>0</v>
        <stp/>
        <stp>$DJUBS</stp>
        <stp>Volume</stp>
        <tr r="N7" s="15"/>
      </tp>
    </main>
    <main first="fsxl">
      <tp t="s">
        <v>ZS X6</v>
        <stp/>
        <stp>ZS X6</stp>
        <stp>Symbol</stp>
        <tr r="H48" s="15"/>
      </tp>
      <tp t="s">
        <v>6S H22</v>
        <stp/>
        <stp>6S 1!</stp>
        <stp>Symbol</stp>
        <tr r="H22" s="15"/>
      </tp>
    </main>
    <main first="fsxl">
      <tp t="s">
        <v>ECO X6-ENC</v>
        <stp/>
        <stp>ECO X6-ENC</stp>
        <stp>Symbol</stp>
        <tr r="H52" s="15"/>
      </tp>
    </main>
    <main first="fsxl">
      <tp>
        <v>2210</v>
        <stp/>
        <stp>RC 1!-ICL</stp>
        <stp>High</stp>
        <tr r="K41" s="15"/>
      </tp>
      <tp t="s">
        <v>BRN 22H-ICE</v>
        <stp/>
        <stp>BRN 1!-ICE</stp>
        <stp>Symbol</stp>
        <tr r="H28" s="15"/>
      </tp>
    </main>
    <main first="fsxl">
      <tp t="s">
        <v/>
        <stp/>
        <stp>$DJUBS</stp>
        <stp>Ask</stp>
        <tr r="R7" s="15"/>
      </tp>
      <tp>
        <v>2.5223</v>
        <stp/>
        <stp>XRB 1!</stp>
        <stp>Open</stp>
        <tr r="J33" s="15"/>
      </tp>
    </main>
    <main first="fsxl">
      <tp t="s">
        <v>EBM Z6-ENC</v>
        <stp/>
        <stp>EBM Z6-ENC</stp>
        <stp>Symbol</stp>
        <tr r="H51" s="15"/>
      </tp>
      <tp t="s">
        <v>RC H22-ICL</v>
        <stp/>
        <stp>RC 1!-ICL</stp>
        <stp>Symbol</stp>
        <tr r="H41" s="15"/>
      </tp>
    </main>
    <main first="fsxl">
      <tp t="s">
        <v/>
        <stp/>
        <stp>$DJUBS</stp>
        <stp>Bid</stp>
        <tr r="Q7" s="15"/>
      </tp>
    </main>
    <main first="fsxl">
      <tp>
        <v>34007.78</v>
        <stp/>
        <stp>$INDU</stp>
        <stp>Low</stp>
        <tr r="L5" s="15"/>
      </tp>
      <tp>
        <v>499.7</v>
        <stp/>
        <stp>W 1!-ICL</stp>
        <stp>Open</stp>
        <tr r="J43" s="15"/>
      </tp>
      <tp>
        <v>1691</v>
        <stp/>
        <stp>C 1!-ICL</stp>
        <stp>Open</stp>
        <tr r="J37" s="15"/>
      </tp>
    </main>
    <main first="fsxl">
      <tp>
        <v>13765.9092</v>
        <stp/>
        <stp>$COMPQ</stp>
        <stp>High</stp>
        <tr r="K6" s="15"/>
      </tp>
    </main>
    <main first="fsxl">
      <tp>
        <v>7401</v>
        <stp/>
        <stp>C 1!-ICL</stp>
        <stp>Volume</stp>
        <tr r="N37" s="15"/>
      </tp>
    </main>
    <main first="fsxl">
      <tp t="s">
        <v>W H22-ICL</v>
        <stp/>
        <stp>W 1!-ICL</stp>
        <stp>Symbol</stp>
        <tr r="H43" s="15"/>
      </tp>
    </main>
    <main first="fsxl">
      <tp t="s">
        <v>NASDAQ COMPOSITE</v>
        <stp/>
        <stp>$COMPQ</stp>
        <stp>Description</stp>
        <tr r="I6" s="15"/>
      </tp>
    </main>
    <main first="fsxl">
      <tp>
        <v>2191</v>
        <stp/>
        <stp>RC 1!-ICL</stp>
        <stp>Last</stp>
        <tr r="M41" s="15"/>
      </tp>
    </main>
    <main first="fsxl">
      <tp t="s">
        <v/>
        <stp/>
        <stp>$INDU</stp>
        <stp>Ask</stp>
        <tr r="R5" s="15"/>
      </tp>
    </main>
    <main first="fsxl">
      <tp t="s">
        <v/>
        <stp/>
        <stp>$INDU</stp>
        <stp>Bid</stp>
        <tr r="Q5" s="15"/>
      </tp>
    </main>
    <main first="fsxl">
      <tp>
        <v>60678</v>
        <stp/>
        <stp>GAS 1!-ICE</stp>
        <stp>Volume</stp>
        <tr r="N30" s="15"/>
      </tp>
    </main>
    <main first="fsxl">
      <tp>
        <v>105.65</v>
        <stp/>
        <stp>$DJUBS</stp>
        <stp>Low</stp>
        <tr r="L7" s="15"/>
      </tp>
    </main>
    <main first="fsxl">
      <tp>
        <v>13352.782999999999</v>
        <stp/>
        <stp>$COMPQ</stp>
        <stp>Last</stp>
        <tr r="M6" s="15"/>
      </tp>
    </main>
    <main first="fsxl">
      <tp>
        <v>105.85</v>
        <stp/>
        <stp>$DJUBS</stp>
        <stp>Open</stp>
        <tr r="J7" s="15"/>
      </tp>
    </main>
    <main first="fsxl">
      <tp>
        <v>2.56</v>
        <stp/>
        <stp>XRB 1!</stp>
        <stp>Last</stp>
        <tr r="M33" s="15"/>
      </tp>
    </main>
    <main first="fsxl">
      <tp>
        <v>4087</v>
        <stp/>
        <stp>W 1!-ICL</stp>
        <stp>Volume</stp>
        <tr r="N43" s="15"/>
      </tp>
    </main>
    <main first="fsxl">
      <tp t="s">
        <v>C H22-ICL</v>
        <stp/>
        <stp>C 1!-ICL</stp>
        <stp>Symbol</stp>
        <tr r="H37" s="15"/>
      </tp>
    </main>
    <main first="fsxl">
      <tp>
        <v>13322.6572</v>
        <stp/>
        <stp>$COMPQ</stp>
        <stp>Low</stp>
        <tr r="L6" s="15"/>
      </tp>
    </main>
    <main first="fsxl">
      <tp t="s">
        <v/>
        <stp/>
        <stp>EBM Z6-ENC</stp>
        <stp>Volume</stp>
        <tr r="N51" s="15"/>
      </tp>
      <tp>
        <v>7638</v>
        <stp/>
        <stp>RC 1!-ICL</stp>
        <stp>Volume</stp>
        <tr r="N41" s="15"/>
      </tp>
    </main>
    <main first="fsxl">
      <tp>
        <v>1680</v>
        <stp/>
        <stp>C 1!-ICL</stp>
        <stp>Last</stp>
        <tr r="M37" s="15"/>
      </tp>
      <tp>
        <v>499.7</v>
        <stp/>
        <stp>W 1!-ICL</stp>
        <stp>Last</stp>
        <tr r="M43" s="15"/>
      </tp>
    </main>
    <main first="fsxl">
      <tp>
        <v>131700</v>
        <stp/>
        <stp>BRN 1!-ICE</stp>
        <stp>Volume</stp>
        <tr r="N28" s="15"/>
      </tp>
    </main>
    <main first="fsxl">
      <tp>
        <v>106.83</v>
        <stp/>
        <stp>$DJUBS</stp>
        <stp>High</stp>
        <tr r="K7" s="15"/>
      </tp>
      <tp t="s">
        <v/>
        <stp/>
        <stp>ECO X6-ENC</stp>
        <stp>Volume</stp>
        <tr r="N52" s="15"/>
      </tp>
    </main>
    <main first="fsxl">
      <tp t="s">
        <v>DOW JONES INDUSTRIAL AVERAGE</v>
        <stp/>
        <stp>$INDU</stp>
        <stp>Description</stp>
        <tr r="I5" s="15"/>
      </tp>
    </main>
    <main first="fsxl">
      <tp>
        <v>2203</v>
        <stp/>
        <stp>RC 1!-ICL</stp>
        <stp>Open</stp>
        <tr r="J41" s="15"/>
      </tp>
    </main>
    <main first="fsxl">
      <tp>
        <v>2.57</v>
        <stp/>
        <stp>XRB 1!</stp>
        <stp>High</stp>
        <tr r="K33" s="15"/>
      </tp>
    </main>
    <main first="fsxl">
      <tp t="s">
        <v/>
        <stp/>
        <stp>$COMPQ</stp>
        <stp>Ask</stp>
        <tr r="R6" s="15"/>
      </tp>
    </main>
    <main first="fsxl">
      <tp t="s">
        <v/>
        <stp/>
        <stp>$COMPQ</stp>
        <stp>Bid</stp>
        <tr r="Q6" s="15"/>
      </tp>
    </main>
    <main first="fsxl">
      <tp>
        <v>13710.9897</v>
        <stp/>
        <stp>$COMPQ</stp>
        <stp>Open</stp>
        <tr r="J6" s="15"/>
      </tp>
      <tp t="s">
        <v>GAS 22G-ICE</v>
        <stp/>
        <stp>GAS 1!-ICE</stp>
        <stp>Symbol</stp>
        <tr r="H30" s="15"/>
      </tp>
    </main>
    <main first="fsxl">
      <tp>
        <v>501.9</v>
        <stp/>
        <stp>W 1!-ICL</stp>
        <stp>High</stp>
        <tr r="K43" s="15"/>
      </tp>
      <tp>
        <v>1703</v>
        <stp/>
        <stp>C 1!-ICL</stp>
        <stp>High</stp>
        <tr r="K37" s="15"/>
      </tp>
    </main>
    <main first="fsxl">
      <tp>
        <v>106.19</v>
        <stp/>
        <stp>$DJUBS</stp>
        <stp>Last</stp>
        <tr r="M7" s="15"/>
      </tp>
    </main>
    <main first="fsxl">
      <tp t="s">
        <v>BLOOMBERG COMMODITY INDEX</v>
        <stp/>
        <stp>$DJUBS</stp>
        <stp>Description</stp>
        <tr r="I7" s="15"/>
      </tp>
    </main>
  </volType>
</volTypes>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volatileDependencies" Target="volatileDependenci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4</xdr:row>
      <xdr:rowOff>25400</xdr:rowOff>
    </xdr:from>
    <xdr:to>
      <xdr:col>4</xdr:col>
      <xdr:colOff>773684</xdr:colOff>
      <xdr:row>10</xdr:row>
      <xdr:rowOff>138176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11500" y="838200"/>
          <a:ext cx="1472184" cy="1331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50800</xdr:rowOff>
    </xdr:from>
    <xdr:to>
      <xdr:col>3</xdr:col>
      <xdr:colOff>0</xdr:colOff>
      <xdr:row>4</xdr:row>
      <xdr:rowOff>26175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825500" y="50800"/>
          <a:ext cx="698500" cy="696100"/>
        </a:xfrm>
        <a:prstGeom prst="rect">
          <a:avLst/>
        </a:prstGeom>
      </xdr:spPr>
    </xdr:pic>
    <xdr:clientData/>
  </xdr:twoCellAnchor>
</xdr:wsDr>
</file>

<file path=xl/theme/theme1.xml><?xml version="1.0" encoding="utf-8"?>
<a:theme xmlns:a="http://schemas.openxmlformats.org/drawingml/2006/main" name="ICETheme">
  <a:themeElements>
    <a:clrScheme name="ICE Color Theme">
      <a:dk1>
        <a:srgbClr val="565A5C"/>
      </a:dk1>
      <a:lt1>
        <a:srgbClr val="FFFFFF"/>
      </a:lt1>
      <a:dk2>
        <a:srgbClr val="0039A6"/>
      </a:dk2>
      <a:lt2>
        <a:srgbClr val="FFFFFF"/>
      </a:lt2>
      <a:accent1>
        <a:srgbClr val="72C7E7"/>
      </a:accent1>
      <a:accent2>
        <a:srgbClr val="0039A6"/>
      </a:accent2>
      <a:accent3>
        <a:srgbClr val="76D750"/>
      </a:accent3>
      <a:accent4>
        <a:srgbClr val="565A5C"/>
      </a:accent4>
      <a:accent5>
        <a:srgbClr val="A2A4A3"/>
      </a:accent5>
      <a:accent6>
        <a:srgbClr val="FFA02F"/>
      </a:accent6>
      <a:hlink>
        <a:srgbClr val="0039A6"/>
      </a:hlink>
      <a:folHlink>
        <a:srgbClr val="0039A6"/>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39A6"/>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effectLst/>
      </a:spPr>
      <a:bodyPr/>
      <a:lstStyle/>
      <a:style>
        <a:lnRef idx="2">
          <a:schemeClr val="accent1"/>
        </a:lnRef>
        <a:fillRef idx="0">
          <a:schemeClr val="accent1"/>
        </a:fillRef>
        <a:effectRef idx="1">
          <a:schemeClr val="accent1"/>
        </a:effectRef>
        <a:fontRef idx="minor">
          <a:schemeClr val="tx1"/>
        </a:fontRef>
      </a:style>
    </a:lnDef>
    <a:txDef>
      <a:spPr>
        <a:noFill/>
      </a:spPr>
      <a:bodyPr wrap="square" rtlCol="0">
        <a:spAutoFit/>
      </a:bodyPr>
      <a:lstStyle>
        <a:defPPr>
          <a:defRPr sz="1400" dirty="0" smtClean="0">
            <a:latin typeface="Trade Gothic LT"/>
            <a:cs typeface="Trade Gothic LT"/>
          </a:defRPr>
        </a:defPPr>
      </a:lstStyle>
    </a:txDef>
  </a:objectDefaults>
  <a:extraClrSchemeLst/>
  <a:extLst>
    <a:ext uri="{05A4C25C-085E-4340-85A3-A5531E510DB2}">
      <thm15:themeFamily xmlns:thm15="http://schemas.microsoft.com/office/thememl/2012/main" name="ICETheme" id="{6D39A084-331B-314C-8A21-19E127FECF5D}" vid="{FB0E840D-F51D-2344-BF67-9A127201B9F8}"/>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sheetPr>
  <dimension ref="C13:C16"/>
  <sheetViews>
    <sheetView workbookViewId="0">
      <selection activeCell="C13" sqref="C13"/>
    </sheetView>
  </sheetViews>
  <sheetFormatPr defaultColWidth="10.6640625" defaultRowHeight="15" x14ac:dyDescent="0.2"/>
  <cols>
    <col min="1" max="16384" width="10.6640625" style="3"/>
  </cols>
  <sheetData>
    <row r="13" spans="3:3" ht="30" x14ac:dyDescent="0.4">
      <c r="C13" s="23" t="s">
        <v>8</v>
      </c>
    </row>
    <row r="15" spans="3:3" x14ac:dyDescent="0.2">
      <c r="C15" s="4" t="s">
        <v>0</v>
      </c>
    </row>
    <row r="16" spans="3:3" x14ac:dyDescent="0.2">
      <c r="C16" s="5">
        <v>42654</v>
      </c>
    </row>
  </sheetData>
  <phoneticPr fontId="5" type="noConversion"/>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9997558519241921"/>
  </sheetPr>
  <dimension ref="A4:AE52"/>
  <sheetViews>
    <sheetView tabSelected="1" workbookViewId="0">
      <selection activeCell="B7" sqref="B7:D22"/>
    </sheetView>
  </sheetViews>
  <sheetFormatPr defaultColWidth="7.5546875" defaultRowHeight="14.25" x14ac:dyDescent="0.2"/>
  <cols>
    <col min="1" max="1" width="1.33203125" style="24" customWidth="1"/>
    <col min="2" max="2" width="7.5546875" style="24"/>
    <col min="3" max="3" width="8.33203125" style="24" bestFit="1" customWidth="1"/>
    <col min="4" max="4" width="7.5546875" style="24"/>
    <col min="5" max="5" width="1.33203125" style="24" customWidth="1"/>
    <col min="6" max="6" width="7.5546875" style="1"/>
    <col min="7" max="7" width="13" style="1" bestFit="1" customWidth="1"/>
    <col min="8" max="8" width="10.77734375" style="1" bestFit="1" customWidth="1"/>
    <col min="9" max="9" width="29.33203125" style="1" bestFit="1" customWidth="1"/>
    <col min="10" max="13" width="7.5546875" style="1"/>
    <col min="14" max="14" width="9.6640625" style="1" customWidth="1"/>
    <col min="15" max="15" width="11.6640625" style="1" bestFit="1" customWidth="1"/>
    <col min="16" max="31" width="7.5546875" style="1"/>
    <col min="32" max="16384" width="7.5546875" style="2"/>
  </cols>
  <sheetData>
    <row r="4" spans="2:19" ht="15" x14ac:dyDescent="0.25">
      <c r="G4" s="20" t="str">
        <f>_xll.QuoteIDC(G5:G10,H4:S4,"Title=INDICES")</f>
        <v>Quote Table</v>
      </c>
      <c r="H4" s="15" t="s">
        <v>1</v>
      </c>
      <c r="I4" s="16" t="s">
        <v>9</v>
      </c>
      <c r="J4" s="16" t="s">
        <v>3</v>
      </c>
      <c r="K4" s="16" t="s">
        <v>4</v>
      </c>
      <c r="L4" s="16" t="s">
        <v>6</v>
      </c>
      <c r="M4" s="16" t="s">
        <v>10</v>
      </c>
      <c r="N4" s="16" t="s">
        <v>5</v>
      </c>
      <c r="O4" s="16" t="s">
        <v>11</v>
      </c>
      <c r="P4" s="16" t="s">
        <v>12</v>
      </c>
      <c r="Q4" s="16" t="s">
        <v>13</v>
      </c>
      <c r="R4" s="16" t="s">
        <v>14</v>
      </c>
      <c r="S4" s="17" t="s">
        <v>15</v>
      </c>
    </row>
    <row r="5" spans="2:19" ht="15" x14ac:dyDescent="0.25">
      <c r="B5" s="25" t="s">
        <v>2</v>
      </c>
      <c r="C5" s="25"/>
      <c r="D5" s="25"/>
      <c r="G5" s="18" t="s">
        <v>18</v>
      </c>
      <c r="H5" s="6" t="str">
        <f>RTD("fsxl",,$G5,_xll.FSFldID(H$4))</f>
        <v>$INDU</v>
      </c>
      <c r="I5" s="7" t="str">
        <f>RTD("fsxl",,$G5,_xll.FSFldID(I$4))</f>
        <v>DOW JONES INDUSTRIAL AVERAGE</v>
      </c>
      <c r="J5" s="7">
        <f>RTD("fsxl",,$G5,_xll.FSFldID(J$4))</f>
        <v>34261.75</v>
      </c>
      <c r="K5" s="7">
        <f>RTD("fsxl",,$G5,_xll.FSFldID(K$4))</f>
        <v>34773.32</v>
      </c>
      <c r="L5" s="7">
        <f>RTD("fsxl",,$G5,_xll.FSFldID(L$4))</f>
        <v>34007.78</v>
      </c>
      <c r="M5" s="7">
        <f>RTD("fsxl",,$G5,_xll.FSFldID(M$4))</f>
        <v>34160.78</v>
      </c>
      <c r="N5" s="7">
        <f>RTD("fsxl",,$G5,_xll.FSFldID(N$4))</f>
        <v>527779826</v>
      </c>
      <c r="O5" s="7" t="str">
        <f>RTD("fsxl",,$G5,_xll.FSFldID(O$4))</f>
        <v/>
      </c>
      <c r="P5" s="7" t="str">
        <f>RTD("fsxl",,$G5,_xll.FSFldID(P$4))</f>
        <v/>
      </c>
      <c r="Q5" s="7" t="str">
        <f>RTD("fsxl",,$G5,_xll.FSFldID(Q$4))</f>
        <v/>
      </c>
      <c r="R5" s="7" t="str">
        <f>RTD("fsxl",,$G5,_xll.FSFldID(R$4))</f>
        <v/>
      </c>
      <c r="S5" s="8" t="str">
        <f>RTD("fsxl",,$G5,_xll.FSFldID(S$4))</f>
        <v/>
      </c>
    </row>
    <row r="6" spans="2:19" ht="15" x14ac:dyDescent="0.25">
      <c r="G6" s="18" t="s">
        <v>19</v>
      </c>
      <c r="H6" s="9" t="str">
        <f>RTD("fsxl",,$G6,_xll.FSFldID(H$4))</f>
        <v>$COMPQ</v>
      </c>
      <c r="I6" s="10" t="str">
        <f>RTD("fsxl",,$G6,_xll.FSFldID(I$4))</f>
        <v>NASDAQ COMPOSITE</v>
      </c>
      <c r="J6" s="10">
        <f>RTD("fsxl",,$G6,_xll.FSFldID(J$4))</f>
        <v>13710.9897</v>
      </c>
      <c r="K6" s="10">
        <f>RTD("fsxl",,$G6,_xll.FSFldID(K$4))</f>
        <v>13765.9092</v>
      </c>
      <c r="L6" s="10">
        <f>RTD("fsxl",,$G6,_xll.FSFldID(L$4))</f>
        <v>13322.6572</v>
      </c>
      <c r="M6" s="10">
        <f>RTD("fsxl",,$G6,_xll.FSFldID(M$4))</f>
        <v>13352.782999999999</v>
      </c>
      <c r="N6" s="10">
        <f>RTD("fsxl",,$G6,_xll.FSFldID(N$4))</f>
        <v>0</v>
      </c>
      <c r="O6" s="10" t="str">
        <f>RTD("fsxl",,$G6,_xll.FSFldID(O$4))</f>
        <v/>
      </c>
      <c r="P6" s="10" t="str">
        <f>RTD("fsxl",,$G6,_xll.FSFldID(P$4))</f>
        <v/>
      </c>
      <c r="Q6" s="10" t="str">
        <f>RTD("fsxl",,$G6,_xll.FSFldID(Q$4))</f>
        <v/>
      </c>
      <c r="R6" s="10" t="str">
        <f>RTD("fsxl",,$G6,_xll.FSFldID(R$4))</f>
        <v/>
      </c>
      <c r="S6" s="11" t="str">
        <f>RTD("fsxl",,$G6,_xll.FSFldID(S$4))</f>
        <v/>
      </c>
    </row>
    <row r="7" spans="2:19" ht="15" customHeight="1" x14ac:dyDescent="0.25">
      <c r="B7" s="21" t="s">
        <v>53</v>
      </c>
      <c r="C7" s="22"/>
      <c r="D7" s="22"/>
      <c r="G7" s="18" t="s">
        <v>20</v>
      </c>
      <c r="H7" s="9" t="str">
        <f>RTD("fsxl",,$G7,_xll.FSFldID(H$4))</f>
        <v>$DJUBS</v>
      </c>
      <c r="I7" s="10" t="str">
        <f>RTD("fsxl",,$G7,_xll.FSFldID(I$4))</f>
        <v>BLOOMBERG COMMODITY INDEX</v>
      </c>
      <c r="J7" s="10">
        <f>RTD("fsxl",,$G7,_xll.FSFldID(J$4))</f>
        <v>105.85</v>
      </c>
      <c r="K7" s="10">
        <f>RTD("fsxl",,$G7,_xll.FSFldID(K$4))</f>
        <v>106.83</v>
      </c>
      <c r="L7" s="10">
        <f>RTD("fsxl",,$G7,_xll.FSFldID(L$4))</f>
        <v>105.65</v>
      </c>
      <c r="M7" s="10">
        <f>RTD("fsxl",,$G7,_xll.FSFldID(M$4))</f>
        <v>106.19</v>
      </c>
      <c r="N7" s="10">
        <f>RTD("fsxl",,$G7,_xll.FSFldID(N$4))</f>
        <v>0</v>
      </c>
      <c r="O7" s="10" t="str">
        <f>RTD("fsxl",,$G7,_xll.FSFldID(O$4))</f>
        <v/>
      </c>
      <c r="P7" s="10" t="str">
        <f>RTD("fsxl",,$G7,_xll.FSFldID(P$4))</f>
        <v/>
      </c>
      <c r="Q7" s="10" t="str">
        <f>RTD("fsxl",,$G7,_xll.FSFldID(Q$4))</f>
        <v/>
      </c>
      <c r="R7" s="10" t="str">
        <f>RTD("fsxl",,$G7,_xll.FSFldID(R$4))</f>
        <v/>
      </c>
      <c r="S7" s="11" t="str">
        <f>RTD("fsxl",,$G7,_xll.FSFldID(S$4))</f>
        <v/>
      </c>
    </row>
    <row r="8" spans="2:19" ht="15" x14ac:dyDescent="0.25">
      <c r="B8" s="22"/>
      <c r="C8" s="22"/>
      <c r="D8" s="22"/>
      <c r="G8" s="18" t="s">
        <v>21</v>
      </c>
      <c r="H8" s="9" t="str">
        <f>RTD("fsxl",,$G8,_xll.FSFldID(H$4))</f>
        <v>DX A0</v>
      </c>
      <c r="I8" s="10" t="str">
        <f>RTD("fsxl",,$G8,_xll.FSFldID(I$4))</f>
        <v>US DOLLAR INDEX</v>
      </c>
      <c r="J8" s="10">
        <f>RTD("fsxl",,$G8,_xll.FSFldID(J$4))</f>
        <v>96.545000000000002</v>
      </c>
      <c r="K8" s="10">
        <f>RTD("fsxl",,$G8,_xll.FSFldID(K$4))</f>
        <v>97.292000000000002</v>
      </c>
      <c r="L8" s="10">
        <f>RTD("fsxl",,$G8,_xll.FSFldID(L$4))</f>
        <v>96.533000000000001</v>
      </c>
      <c r="M8" s="10">
        <f>RTD("fsxl",,$G8,_xll.FSFldID(M$4))</f>
        <v>97.233000000000004</v>
      </c>
      <c r="N8" s="10" t="str">
        <f>RTD("fsxl",,$G8,_xll.FSFldID(N$4))</f>
        <v/>
      </c>
      <c r="O8" s="10" t="str">
        <f>RTD("fsxl",,$G8,_xll.FSFldID(O$4))</f>
        <v/>
      </c>
      <c r="P8" s="10" t="str">
        <f>RTD("fsxl",,$G8,_xll.FSFldID(P$4))</f>
        <v/>
      </c>
      <c r="Q8" s="10" t="str">
        <f>RTD("fsxl",,$G8,_xll.FSFldID(Q$4))</f>
        <v/>
      </c>
      <c r="R8" s="10" t="str">
        <f>RTD("fsxl",,$G8,_xll.FSFldID(R$4))</f>
        <v/>
      </c>
      <c r="S8" s="11" t="str">
        <f>RTD("fsxl",,$G8,_xll.FSFldID(S$4))</f>
        <v/>
      </c>
    </row>
    <row r="9" spans="2:19" ht="15" x14ac:dyDescent="0.25">
      <c r="B9" s="22"/>
      <c r="C9" s="22"/>
      <c r="D9" s="22"/>
      <c r="G9" s="18" t="s">
        <v>22</v>
      </c>
      <c r="H9" s="9" t="str">
        <f>RTD("fsxl",,$G9,_xll.FSFldID(H$4))</f>
        <v>YM H22</v>
      </c>
      <c r="I9" s="10" t="str">
        <f>RTD("fsxl",,$G9,_xll.FSFldID(I$4))</f>
        <v>MINI DOW JONES INDUS.-$5</v>
      </c>
      <c r="J9" s="10">
        <f>RTD("fsxl",,$G9,_xll.FSFldID(J$4))</f>
        <v>34071</v>
      </c>
      <c r="K9" s="10">
        <f>RTD("fsxl",,$G9,_xll.FSFldID(K$4))</f>
        <v>34658</v>
      </c>
      <c r="L9" s="10">
        <f>RTD("fsxl",,$G9,_xll.FSFldID(L$4))</f>
        <v>33532</v>
      </c>
      <c r="M9" s="10">
        <f>RTD("fsxl",,$G9,_xll.FSFldID(M$4))</f>
        <v>34225</v>
      </c>
      <c r="N9" s="10">
        <f>RTD("fsxl",,$G9,_xll.FSFldID(N$4))</f>
        <v>319037</v>
      </c>
      <c r="O9" s="10">
        <f>RTD("fsxl",,$G9,_xll.FSFldID(O$4))</f>
        <v>90861</v>
      </c>
      <c r="P9" s="10">
        <f>RTD("fsxl",,$G9,_xll.FSFldID(P$4))</f>
        <v>1</v>
      </c>
      <c r="Q9" s="10">
        <f>RTD("fsxl",,$G9,_xll.FSFldID(Q$4))</f>
        <v>34153</v>
      </c>
      <c r="R9" s="10">
        <f>RTD("fsxl",,$G9,_xll.FSFldID(R$4))</f>
        <v>34260</v>
      </c>
      <c r="S9" s="11">
        <f>RTD("fsxl",,$G9,_xll.FSFldID(S$4))</f>
        <v>30</v>
      </c>
    </row>
    <row r="10" spans="2:19" ht="15" x14ac:dyDescent="0.25">
      <c r="B10" s="22"/>
      <c r="C10" s="22"/>
      <c r="D10" s="22"/>
      <c r="G10" s="18" t="s">
        <v>23</v>
      </c>
      <c r="H10" s="12" t="str">
        <f>RTD("fsxl",,$G10,_xll.FSFldID(H$4))</f>
        <v>SP 1!</v>
      </c>
      <c r="I10" s="13" t="str">
        <f>RTD("fsxl",,$G10,_xll.FSFldID(I$4))</f>
        <v/>
      </c>
      <c r="J10" s="13" t="str">
        <f>RTD("fsxl",,$G10,_xll.FSFldID(J$4))</f>
        <v/>
      </c>
      <c r="K10" s="13" t="str">
        <f>RTD("fsxl",,$G10,_xll.FSFldID(K$4))</f>
        <v/>
      </c>
      <c r="L10" s="13" t="str">
        <f>RTD("fsxl",,$G10,_xll.FSFldID(L$4))</f>
        <v/>
      </c>
      <c r="M10" s="13" t="str">
        <f>RTD("fsxl",,$G10,_xll.FSFldID(M$4))</f>
        <v/>
      </c>
      <c r="N10" s="13" t="str">
        <f>RTD("fsxl",,$G10,_xll.FSFldID(N$4))</f>
        <v/>
      </c>
      <c r="O10" s="13" t="str">
        <f>RTD("fsxl",,$G10,_xll.FSFldID(O$4))</f>
        <v/>
      </c>
      <c r="P10" s="13" t="str">
        <f>RTD("fsxl",,$G10,_xll.FSFldID(P$4))</f>
        <v/>
      </c>
      <c r="Q10" s="13" t="str">
        <f>RTD("fsxl",,$G10,_xll.FSFldID(Q$4))</f>
        <v/>
      </c>
      <c r="R10" s="13" t="str">
        <f>RTD("fsxl",,$G10,_xll.FSFldID(R$4))</f>
        <v/>
      </c>
      <c r="S10" s="14" t="str">
        <f>RTD("fsxl",,$G10,_xll.FSFldID(S$4))</f>
        <v/>
      </c>
    </row>
    <row r="11" spans="2:19" ht="15" x14ac:dyDescent="0.25">
      <c r="B11" s="22"/>
      <c r="C11" s="22"/>
      <c r="D11" s="22"/>
      <c r="G11" s="19"/>
      <c r="H11" s="10"/>
      <c r="I11" s="10"/>
      <c r="J11" s="10"/>
      <c r="K11" s="10"/>
      <c r="L11" s="10"/>
      <c r="M11" s="10"/>
      <c r="N11" s="10"/>
      <c r="O11" s="10"/>
      <c r="P11" s="10"/>
      <c r="Q11" s="10"/>
      <c r="R11" s="10"/>
      <c r="S11" s="10"/>
    </row>
    <row r="12" spans="2:19" ht="15" customHeight="1" x14ac:dyDescent="0.25">
      <c r="B12" s="22"/>
      <c r="C12" s="22"/>
      <c r="D12" s="22"/>
      <c r="G12" s="20" t="str">
        <f>_xll.QuoteIDC(G13:G16,H12:S12,"Title=FIXED INCOME")</f>
        <v>Quote Table</v>
      </c>
      <c r="H12" s="15" t="s">
        <v>1</v>
      </c>
      <c r="I12" s="16" t="s">
        <v>9</v>
      </c>
      <c r="J12" s="16" t="s">
        <v>3</v>
      </c>
      <c r="K12" s="16" t="s">
        <v>4</v>
      </c>
      <c r="L12" s="16" t="s">
        <v>6</v>
      </c>
      <c r="M12" s="16" t="s">
        <v>10</v>
      </c>
      <c r="N12" s="16" t="s">
        <v>5</v>
      </c>
      <c r="O12" s="16" t="s">
        <v>11</v>
      </c>
      <c r="P12" s="16" t="s">
        <v>12</v>
      </c>
      <c r="Q12" s="16" t="s">
        <v>13</v>
      </c>
      <c r="R12" s="16" t="s">
        <v>14</v>
      </c>
      <c r="S12" s="17" t="s">
        <v>15</v>
      </c>
    </row>
    <row r="13" spans="2:19" ht="15" x14ac:dyDescent="0.25">
      <c r="B13" s="22"/>
      <c r="C13" s="22"/>
      <c r="D13" s="22"/>
      <c r="G13" s="18" t="s">
        <v>24</v>
      </c>
      <c r="H13" s="6" t="str">
        <f>RTD("fsxl",,$G13,_xll.FSFldID(H$12))</f>
        <v>GE #F</v>
      </c>
      <c r="I13" s="7" t="str">
        <f>RTD("fsxl",,$G13,_xll.FSFldID(I$12))</f>
        <v>EURODOLLAR 3 MONTH (GBX)</v>
      </c>
      <c r="J13" s="7">
        <f>RTD("fsxl",,$G13,_xll.FSFldID(J$12))</f>
        <v>99.52</v>
      </c>
      <c r="K13" s="7">
        <f>RTD("fsxl",,$G13,_xll.FSFldID(K$12))</f>
        <v>99.52</v>
      </c>
      <c r="L13" s="7">
        <f>RTD("fsxl",,$G13,_xll.FSFldID(L$12))</f>
        <v>99.474999999999994</v>
      </c>
      <c r="M13" s="7">
        <f>RTD("fsxl",,$G13,_xll.FSFldID(M$12))</f>
        <v>99.48</v>
      </c>
      <c r="N13" s="7">
        <f>RTD("fsxl",,$G13,_xll.FSFldID(N$12))</f>
        <v>388761</v>
      </c>
      <c r="O13" s="7">
        <f>RTD("fsxl",,$G13,_xll.FSFldID(O$12))</f>
        <v>1021486</v>
      </c>
      <c r="P13" s="7">
        <f>RTD("fsxl",,$G13,_xll.FSFldID(P$12))</f>
        <v>297</v>
      </c>
      <c r="Q13" s="7">
        <f>RTD("fsxl",,$G13,_xll.FSFldID(Q$12))</f>
        <v>99.48</v>
      </c>
      <c r="R13" s="7">
        <f>RTD("fsxl",,$G13,_xll.FSFldID(R$12))</f>
        <v>99.484999999999999</v>
      </c>
      <c r="S13" s="8">
        <f>RTD("fsxl",,$G13,_xll.FSFldID(S$12))</f>
        <v>480</v>
      </c>
    </row>
    <row r="14" spans="2:19" ht="15" x14ac:dyDescent="0.25">
      <c r="B14" s="22"/>
      <c r="C14" s="22"/>
      <c r="D14" s="22"/>
      <c r="G14" s="18" t="s">
        <v>25</v>
      </c>
      <c r="H14" s="9" t="str">
        <f>RTD("fsxl",,$G14,_xll.FSFldID(H$12))</f>
        <v>ZB H22</v>
      </c>
      <c r="I14" s="10" t="str">
        <f>RTD("fsxl",,$G14,_xll.FSFldID(I$12))</f>
        <v>US TREASURY BOND</v>
      </c>
      <c r="J14" s="10">
        <f>RTD("fsxl",,$G14,_xll.FSFldID(J$12))</f>
        <v>154.21875</v>
      </c>
      <c r="K14" s="10">
        <f>RTD("fsxl",,$G14,_xll.FSFldID(K$12))</f>
        <v>155.84375</v>
      </c>
      <c r="L14" s="10">
        <f>RTD("fsxl",,$G14,_xll.FSFldID(L$12))</f>
        <v>154.15625</v>
      </c>
      <c r="M14" s="10">
        <f>RTD("fsxl",,$G14,_xll.FSFldID(M$12))</f>
        <v>155.5</v>
      </c>
      <c r="N14" s="10">
        <f>RTD("fsxl",,$G14,_xll.FSFldID(N$12))</f>
        <v>320960</v>
      </c>
      <c r="O14" s="10">
        <f>RTD("fsxl",,$G14,_xll.FSFldID(O$12))</f>
        <v>1192017</v>
      </c>
      <c r="P14" s="10">
        <f>RTD("fsxl",,$G14,_xll.FSFldID(P$12))</f>
        <v>168</v>
      </c>
      <c r="Q14" s="10">
        <f>RTD("fsxl",,$G14,_xll.FSFldID(Q$12))</f>
        <v>155.46875</v>
      </c>
      <c r="R14" s="10">
        <f>RTD("fsxl",,$G14,_xll.FSFldID(R$12))</f>
        <v>155.5</v>
      </c>
      <c r="S14" s="11">
        <f>RTD("fsxl",,$G14,_xll.FSFldID(S$12))</f>
        <v>72</v>
      </c>
    </row>
    <row r="15" spans="2:19" ht="15" x14ac:dyDescent="0.25">
      <c r="B15" s="22"/>
      <c r="C15" s="22"/>
      <c r="D15" s="22"/>
      <c r="G15" s="18" t="s">
        <v>26</v>
      </c>
      <c r="H15" s="9" t="str">
        <f>RTD("fsxl",,$G15,_xll.FSFldID(H$12))</f>
        <v>ZF H22</v>
      </c>
      <c r="I15" s="10" t="str">
        <f>RTD("fsxl",,$G15,_xll.FSFldID(I$12))</f>
        <v>TREASURY NOTE 5 YR</v>
      </c>
      <c r="J15" s="10">
        <f>RTD("fsxl",,$G15,_xll.FSFldID(J$12))</f>
        <v>118.921875</v>
      </c>
      <c r="K15" s="10">
        <f>RTD("fsxl",,$G15,_xll.FSFldID(K$12))</f>
        <v>119.1171875</v>
      </c>
      <c r="L15" s="10">
        <f>RTD("fsxl",,$G15,_xll.FSFldID(L$12))</f>
        <v>118.796875</v>
      </c>
      <c r="M15" s="10">
        <f>RTD("fsxl",,$G15,_xll.FSFldID(M$12))</f>
        <v>118.9609375</v>
      </c>
      <c r="N15" s="10">
        <f>RTD("fsxl",,$G15,_xll.FSFldID(N$12))</f>
        <v>1266897</v>
      </c>
      <c r="O15" s="10">
        <f>RTD("fsxl",,$G15,_xll.FSFldID(O$12))</f>
        <v>4025647</v>
      </c>
      <c r="P15" s="10">
        <f>RTD("fsxl",,$G15,_xll.FSFldID(P$12))</f>
        <v>278</v>
      </c>
      <c r="Q15" s="10">
        <f>RTD("fsxl",,$G15,_xll.FSFldID(Q$12))</f>
        <v>118.9609375</v>
      </c>
      <c r="R15" s="10">
        <f>RTD("fsxl",,$G15,_xll.FSFldID(R$12))</f>
        <v>118.9765625</v>
      </c>
      <c r="S15" s="11">
        <f>RTD("fsxl",,$G15,_xll.FSFldID(S$12))</f>
        <v>317</v>
      </c>
    </row>
    <row r="16" spans="2:19" ht="15" x14ac:dyDescent="0.25">
      <c r="B16" s="22"/>
      <c r="C16" s="22"/>
      <c r="D16" s="22"/>
      <c r="G16" s="18" t="s">
        <v>27</v>
      </c>
      <c r="H16" s="12" t="str">
        <f>RTD("fsxl",,$G16,_xll.FSFldID(H$12))</f>
        <v>ZN H22</v>
      </c>
      <c r="I16" s="13" t="str">
        <f>RTD("fsxl",,$G16,_xll.FSFldID(I$12))</f>
        <v>TREASURY NOTE 10 YR</v>
      </c>
      <c r="J16" s="13">
        <f>RTD("fsxl",,$G16,_xll.FSFldID(J$12))</f>
        <v>127.34375</v>
      </c>
      <c r="K16" s="13">
        <f>RTD("fsxl",,$G16,_xll.FSFldID(K$12))</f>
        <v>127.875</v>
      </c>
      <c r="L16" s="13">
        <f>RTD("fsxl",,$G16,_xll.FSFldID(L$12))</f>
        <v>127.28125</v>
      </c>
      <c r="M16" s="13">
        <f>RTD("fsxl",,$G16,_xll.FSFldID(M$12))</f>
        <v>127.6875</v>
      </c>
      <c r="N16" s="13">
        <f>RTD("fsxl",,$G16,_xll.FSFldID(N$12))</f>
        <v>1963794</v>
      </c>
      <c r="O16" s="13">
        <f>RTD("fsxl",,$G16,_xll.FSFldID(O$12))</f>
        <v>3791157</v>
      </c>
      <c r="P16" s="13">
        <f>RTD("fsxl",,$G16,_xll.FSFldID(P$12))</f>
        <v>650</v>
      </c>
      <c r="Q16" s="13">
        <f>RTD("fsxl",,$G16,_xll.FSFldID(Q$12))</f>
        <v>127.6875</v>
      </c>
      <c r="R16" s="13">
        <f>RTD("fsxl",,$G16,_xll.FSFldID(R$12))</f>
        <v>127.703125</v>
      </c>
      <c r="S16" s="14">
        <f>RTD("fsxl",,$G16,_xll.FSFldID(S$12))</f>
        <v>322</v>
      </c>
    </row>
    <row r="17" spans="2:19" ht="15" customHeight="1" x14ac:dyDescent="0.2">
      <c r="B17" s="22"/>
      <c r="C17" s="22"/>
      <c r="D17" s="22"/>
    </row>
    <row r="18" spans="2:19" ht="15" x14ac:dyDescent="0.25">
      <c r="B18" s="22"/>
      <c r="C18" s="22"/>
      <c r="D18" s="22"/>
      <c r="G18" s="20" t="str">
        <f>_xll.QuoteIDC(G19:G25,H12:S12,"Title=FX")</f>
        <v>Quote Table</v>
      </c>
      <c r="H18" s="15" t="s">
        <v>1</v>
      </c>
      <c r="I18" s="16" t="s">
        <v>9</v>
      </c>
      <c r="J18" s="16" t="s">
        <v>3</v>
      </c>
      <c r="K18" s="16" t="s">
        <v>4</v>
      </c>
      <c r="L18" s="16" t="s">
        <v>6</v>
      </c>
      <c r="M18" s="16" t="s">
        <v>10</v>
      </c>
      <c r="N18" s="16" t="s">
        <v>5</v>
      </c>
      <c r="O18" s="16" t="s">
        <v>11</v>
      </c>
      <c r="P18" s="16" t="s">
        <v>12</v>
      </c>
      <c r="Q18" s="16" t="s">
        <v>13</v>
      </c>
      <c r="R18" s="16" t="s">
        <v>14</v>
      </c>
      <c r="S18" s="17" t="s">
        <v>15</v>
      </c>
    </row>
    <row r="19" spans="2:19" ht="15" x14ac:dyDescent="0.25">
      <c r="B19" s="22"/>
      <c r="C19" s="22"/>
      <c r="D19" s="22"/>
      <c r="G19" s="18" t="s">
        <v>28</v>
      </c>
      <c r="H19" s="6" t="str">
        <f>RTD("fsxl",,$G19,_xll.FSFldID(H$18))</f>
        <v>6E G22</v>
      </c>
      <c r="I19" s="7" t="str">
        <f>RTD("fsxl",,$G19,_xll.FSFldID(I$18))</f>
        <v>EURO-GLOBEX</v>
      </c>
      <c r="J19" s="7">
        <f>RTD("fsxl",,$G19,_xll.FSFldID(J$18))</f>
        <v>1.12435</v>
      </c>
      <c r="K19" s="7">
        <f>RTD("fsxl",,$G19,_xll.FSFldID(K$18))</f>
        <v>1.12435</v>
      </c>
      <c r="L19" s="7">
        <f>RTD("fsxl",,$G19,_xll.FSFldID(L$18))</f>
        <v>1.1135999999999999</v>
      </c>
      <c r="M19" s="7">
        <f>RTD("fsxl",,$G19,_xll.FSFldID(M$18))</f>
        <v>1.1146</v>
      </c>
      <c r="N19" s="7">
        <f>RTD("fsxl",,$G19,_xll.FSFldID(N$18))</f>
        <v>628</v>
      </c>
      <c r="O19" s="7">
        <f>RTD("fsxl",,$G19,_xll.FSFldID(O$18))</f>
        <v>4166</v>
      </c>
      <c r="P19" s="7">
        <f>RTD("fsxl",,$G19,_xll.FSFldID(P$18))</f>
        <v>1</v>
      </c>
      <c r="Q19" s="7">
        <f>RTD("fsxl",,$G19,_xll.FSFldID(Q$18))</f>
        <v>1.1135999999999999</v>
      </c>
      <c r="R19" s="7">
        <f>RTD("fsxl",,$G19,_xll.FSFldID(R$18))</f>
        <v>1.117</v>
      </c>
      <c r="S19" s="8">
        <f>RTD("fsxl",,$G19,_xll.FSFldID(S$18))</f>
        <v>22</v>
      </c>
    </row>
    <row r="20" spans="2:19" ht="15" x14ac:dyDescent="0.25">
      <c r="B20" s="22"/>
      <c r="C20" s="22"/>
      <c r="D20" s="22"/>
      <c r="G20" s="18" t="s">
        <v>29</v>
      </c>
      <c r="H20" s="9" t="str">
        <f>RTD("fsxl",,$G20,_xll.FSFldID(H$18))</f>
        <v>6B G22</v>
      </c>
      <c r="I20" s="10" t="str">
        <f>RTD("fsxl",,$G20,_xll.FSFldID(I$18))</f>
        <v>BRITISH POUND-GLOBEX</v>
      </c>
      <c r="J20" s="10">
        <f>RTD("fsxl",,$G20,_xll.FSFldID(J$18))</f>
        <v>1.3426</v>
      </c>
      <c r="K20" s="10">
        <f>RTD("fsxl",,$G20,_xll.FSFldID(K$18))</f>
        <v>1.3429</v>
      </c>
      <c r="L20" s="10">
        <f>RTD("fsxl",,$G20,_xll.FSFldID(L$18))</f>
        <v>1.3365</v>
      </c>
      <c r="M20" s="10">
        <f>RTD("fsxl",,$G20,_xll.FSFldID(M$18))</f>
        <v>1.3371999999999999</v>
      </c>
      <c r="N20" s="10">
        <f>RTD("fsxl",,$G20,_xll.FSFldID(N$18))</f>
        <v>40</v>
      </c>
      <c r="O20" s="10">
        <f>RTD("fsxl",,$G20,_xll.FSFldID(O$18))</f>
        <v>1060</v>
      </c>
      <c r="P20" s="10" t="str">
        <f>RTD("fsxl",,$G20,_xll.FSFldID(P$18))</f>
        <v/>
      </c>
      <c r="Q20" s="10" t="str">
        <f>RTD("fsxl",,$G20,_xll.FSFldID(Q$18))</f>
        <v/>
      </c>
      <c r="R20" s="10">
        <f>RTD("fsxl",,$G20,_xll.FSFldID(R$18))</f>
        <v>1.35</v>
      </c>
      <c r="S20" s="11">
        <f>RTD("fsxl",,$G20,_xll.FSFldID(S$18))</f>
        <v>3</v>
      </c>
    </row>
    <row r="21" spans="2:19" ht="15" x14ac:dyDescent="0.25">
      <c r="B21" s="22"/>
      <c r="C21" s="22"/>
      <c r="D21" s="22"/>
      <c r="G21" s="18" t="s">
        <v>30</v>
      </c>
      <c r="H21" s="9" t="str">
        <f>RTD("fsxl",,$G21,_xll.FSFldID(H$18))</f>
        <v>6J G22</v>
      </c>
      <c r="I21" s="10" t="str">
        <f>RTD("fsxl",,$G21,_xll.FSFldID(I$18))</f>
        <v>JAPANESE YEN-GLOBEX</v>
      </c>
      <c r="J21" s="10">
        <f>RTD("fsxl",,$G21,_xll.FSFldID(J$18))</f>
        <v>8.7215000000000001E-3</v>
      </c>
      <c r="K21" s="10">
        <f>RTD("fsxl",,$G21,_xll.FSFldID(K$18))</f>
        <v>8.7259999999999994E-3</v>
      </c>
      <c r="L21" s="10">
        <f>RTD("fsxl",,$G21,_xll.FSFldID(L$18))</f>
        <v>8.6639999999999998E-3</v>
      </c>
      <c r="M21" s="10">
        <f>RTD("fsxl",,$G21,_xll.FSFldID(M$18))</f>
        <v>8.6689999999999996E-3</v>
      </c>
      <c r="N21" s="10">
        <f>RTD("fsxl",,$G21,_xll.FSFldID(N$18))</f>
        <v>116</v>
      </c>
      <c r="O21" s="10">
        <f>RTD("fsxl",,$G21,_xll.FSFldID(O$18))</f>
        <v>899</v>
      </c>
      <c r="P21" s="10" t="str">
        <f>RTD("fsxl",,$G21,_xll.FSFldID(P$18))</f>
        <v/>
      </c>
      <c r="Q21" s="10" t="str">
        <f>RTD("fsxl",,$G21,_xll.FSFldID(Q$18))</f>
        <v/>
      </c>
      <c r="R21" s="10">
        <f>RTD("fsxl",,$G21,_xll.FSFldID(R$18))</f>
        <v>8.8500000000000002E-3</v>
      </c>
      <c r="S21" s="11">
        <f>RTD("fsxl",,$G21,_xll.FSFldID(S$18))</f>
        <v>5</v>
      </c>
    </row>
    <row r="22" spans="2:19" ht="15" x14ac:dyDescent="0.25">
      <c r="B22" s="22"/>
      <c r="C22" s="22"/>
      <c r="D22" s="22"/>
      <c r="G22" s="18" t="s">
        <v>31</v>
      </c>
      <c r="H22" s="9" t="str">
        <f>RTD("fsxl",,$G22,_xll.FSFldID(H$18))</f>
        <v>6S H22</v>
      </c>
      <c r="I22" s="10" t="str">
        <f>RTD("fsxl",,$G22,_xll.FSFldID(I$18))</f>
        <v>SWISS FRANC-GLOBEX</v>
      </c>
      <c r="J22" s="10">
        <f>RTD("fsxl",,$G22,_xll.FSFldID(J$18))</f>
        <v>1.0833999999999999</v>
      </c>
      <c r="K22" s="10">
        <f>RTD("fsxl",,$G22,_xll.FSFldID(K$18))</f>
        <v>1.0838000000000001</v>
      </c>
      <c r="L22" s="10">
        <f>RTD("fsxl",,$G22,_xll.FSFldID(L$18))</f>
        <v>1.0720000000000001</v>
      </c>
      <c r="M22" s="10">
        <f>RTD("fsxl",,$G22,_xll.FSFldID(M$18))</f>
        <v>1.0751999999999999</v>
      </c>
      <c r="N22" s="10">
        <f>RTD("fsxl",,$G22,_xll.FSFldID(N$18))</f>
        <v>20659</v>
      </c>
      <c r="O22" s="10">
        <f>RTD("fsxl",,$G22,_xll.FSFldID(O$18))</f>
        <v>40779</v>
      </c>
      <c r="P22" s="10">
        <f>RTD("fsxl",,$G22,_xll.FSFldID(P$18))</f>
        <v>4</v>
      </c>
      <c r="Q22" s="10">
        <f>RTD("fsxl",,$G22,_xll.FSFldID(Q$18))</f>
        <v>1.0750999999999999</v>
      </c>
      <c r="R22" s="10">
        <f>RTD("fsxl",,$G22,_xll.FSFldID(R$18))</f>
        <v>1.0752999999999999</v>
      </c>
      <c r="S22" s="11">
        <f>RTD("fsxl",,$G22,_xll.FSFldID(S$18))</f>
        <v>2</v>
      </c>
    </row>
    <row r="23" spans="2:19" ht="15" x14ac:dyDescent="0.25">
      <c r="G23" s="18" t="s">
        <v>32</v>
      </c>
      <c r="H23" s="9" t="str">
        <f>RTD("fsxl",,$G23,_xll.FSFldID(H$18))</f>
        <v>6A G22</v>
      </c>
      <c r="I23" s="10" t="str">
        <f>RTD("fsxl",,$G23,_xll.FSFldID(I$18))</f>
        <v>AUSTRALIAN DOLLAR-GLOBEX</v>
      </c>
      <c r="J23" s="10">
        <f>RTD("fsxl",,$G23,_xll.FSFldID(J$18))</f>
        <v>0.70899999999999996</v>
      </c>
      <c r="K23" s="10">
        <f>RTD("fsxl",,$G23,_xll.FSFldID(K$18))</f>
        <v>0.70899999999999996</v>
      </c>
      <c r="L23" s="10">
        <f>RTD("fsxl",,$G23,_xll.FSFldID(L$18))</f>
        <v>0.70265</v>
      </c>
      <c r="M23" s="10">
        <f>RTD("fsxl",,$G23,_xll.FSFldID(M$18))</f>
        <v>0.70265</v>
      </c>
      <c r="N23" s="10">
        <f>RTD("fsxl",,$G23,_xll.FSFldID(N$18))</f>
        <v>74</v>
      </c>
      <c r="O23" s="10">
        <f>RTD("fsxl",,$G23,_xll.FSFldID(O$18))</f>
        <v>127</v>
      </c>
      <c r="P23" s="10">
        <f>RTD("fsxl",,$G23,_xll.FSFldID(P$18))</f>
        <v>14</v>
      </c>
      <c r="Q23" s="10">
        <f>RTD("fsxl",,$G23,_xll.FSFldID(Q$18))</f>
        <v>0.68500000000000005</v>
      </c>
      <c r="R23" s="10" t="str">
        <f>RTD("fsxl",,$G23,_xll.FSFldID(R$18))</f>
        <v/>
      </c>
      <c r="S23" s="11" t="str">
        <f>RTD("fsxl",,$G23,_xll.FSFldID(S$18))</f>
        <v/>
      </c>
    </row>
    <row r="24" spans="2:19" ht="15" x14ac:dyDescent="0.25">
      <c r="G24" s="18" t="s">
        <v>33</v>
      </c>
      <c r="H24" s="9" t="str">
        <f>RTD("fsxl",,$G24,_xll.FSFldID(H$18))</f>
        <v>6C G22</v>
      </c>
      <c r="I24" s="10" t="str">
        <f>RTD("fsxl",,$G24,_xll.FSFldID(I$18))</f>
        <v>CANADIAN DOLLAR-GLOBEX</v>
      </c>
      <c r="J24" s="10">
        <f>RTD("fsxl",,$G24,_xll.FSFldID(J$18))</f>
        <v>0.78459999999999996</v>
      </c>
      <c r="K24" s="10">
        <f>RTD("fsxl",,$G24,_xll.FSFldID(K$18))</f>
        <v>0.78459999999999996</v>
      </c>
      <c r="L24" s="10">
        <f>RTD("fsxl",,$G24,_xll.FSFldID(L$18))</f>
        <v>0.78444999999999998</v>
      </c>
      <c r="M24" s="10">
        <f>RTD("fsxl",,$G24,_xll.FSFldID(M$18))</f>
        <v>0.78444999999999998</v>
      </c>
      <c r="N24" s="10">
        <f>RTD("fsxl",,$G24,_xll.FSFldID(N$18))</f>
        <v>74</v>
      </c>
      <c r="O24" s="10">
        <f>RTD("fsxl",,$G24,_xll.FSFldID(O$18))</f>
        <v>316</v>
      </c>
      <c r="P24" s="10" t="str">
        <f>RTD("fsxl",,$G24,_xll.FSFldID(P$18))</f>
        <v/>
      </c>
      <c r="Q24" s="10" t="str">
        <f>RTD("fsxl",,$G24,_xll.FSFldID(Q$18))</f>
        <v/>
      </c>
      <c r="R24" s="10" t="str">
        <f>RTD("fsxl",,$G24,_xll.FSFldID(R$18))</f>
        <v/>
      </c>
      <c r="S24" s="11" t="str">
        <f>RTD("fsxl",,$G24,_xll.FSFldID(S$18))</f>
        <v/>
      </c>
    </row>
    <row r="25" spans="2:19" ht="15" x14ac:dyDescent="0.25">
      <c r="G25" s="18" t="s">
        <v>34</v>
      </c>
      <c r="H25" s="12" t="str">
        <f>RTD("fsxl",,$G25,_xll.FSFldID(H$18))</f>
        <v>6M G22</v>
      </c>
      <c r="I25" s="13" t="str">
        <f>RTD("fsxl",,$G25,_xll.FSFldID(I$18))</f>
        <v>MEXICAN PESO-GLOBEX</v>
      </c>
      <c r="J25" s="13">
        <f>RTD("fsxl",,$G25,_xll.FSFldID(J$18))</f>
        <v>4.7969999999999999E-2</v>
      </c>
      <c r="K25" s="13">
        <f>RTD("fsxl",,$G25,_xll.FSFldID(K$18))</f>
        <v>4.7969999999999999E-2</v>
      </c>
      <c r="L25" s="13">
        <f>RTD("fsxl",,$G25,_xll.FSFldID(L$18))</f>
        <v>4.7969999999999999E-2</v>
      </c>
      <c r="M25" s="13">
        <f>RTD("fsxl",,$G25,_xll.FSFldID(M$18))</f>
        <v>4.7969999999999999E-2</v>
      </c>
      <c r="N25" s="13" t="str">
        <f>RTD("fsxl",,$G25,_xll.FSFldID(N$18))</f>
        <v/>
      </c>
      <c r="O25" s="13">
        <f>RTD("fsxl",,$G25,_xll.FSFldID(O$18))</f>
        <v>104</v>
      </c>
      <c r="P25" s="13" t="str">
        <f>RTD("fsxl",,$G25,_xll.FSFldID(P$18))</f>
        <v/>
      </c>
      <c r="Q25" s="13" t="str">
        <f>RTD("fsxl",,$G25,_xll.FSFldID(Q$18))</f>
        <v/>
      </c>
      <c r="R25" s="13" t="str">
        <f>RTD("fsxl",,$G25,_xll.FSFldID(R$18))</f>
        <v/>
      </c>
      <c r="S25" s="14" t="str">
        <f>RTD("fsxl",,$G25,_xll.FSFldID(S$18))</f>
        <v/>
      </c>
    </row>
    <row r="27" spans="2:19" ht="15" x14ac:dyDescent="0.25">
      <c r="G27" s="20" t="str">
        <f>_xll.QuoteIDC(G28:G33,H27:S27,"Title=ENERGY")</f>
        <v>Quote Table</v>
      </c>
      <c r="H27" s="15" t="s">
        <v>1</v>
      </c>
      <c r="I27" s="16" t="s">
        <v>9</v>
      </c>
      <c r="J27" s="16" t="s">
        <v>3</v>
      </c>
      <c r="K27" s="16" t="s">
        <v>4</v>
      </c>
      <c r="L27" s="16" t="s">
        <v>6</v>
      </c>
      <c r="M27" s="16" t="s">
        <v>10</v>
      </c>
      <c r="N27" s="16" t="s">
        <v>5</v>
      </c>
      <c r="O27" s="16" t="s">
        <v>11</v>
      </c>
      <c r="P27" s="16" t="s">
        <v>12</v>
      </c>
      <c r="Q27" s="16" t="s">
        <v>13</v>
      </c>
      <c r="R27" s="16" t="s">
        <v>14</v>
      </c>
      <c r="S27" s="17" t="s">
        <v>15</v>
      </c>
    </row>
    <row r="28" spans="2:19" ht="15" x14ac:dyDescent="0.25">
      <c r="G28" s="18" t="s">
        <v>7</v>
      </c>
      <c r="H28" s="6" t="str">
        <f>RTD("fsxl",,$G28,_xll.FSFldID(H$27))</f>
        <v>BRN 22H-ICE</v>
      </c>
      <c r="I28" s="7" t="str">
        <f>RTD("fsxl",,$G28,_xll.FSFldID(I$27))</f>
        <v>BRENT CRUDE OIL</v>
      </c>
      <c r="J28" s="7">
        <f>RTD("fsxl",,$G28,_xll.FSFldID(J$27))</f>
        <v>89.7</v>
      </c>
      <c r="K28" s="7">
        <f>RTD("fsxl",,$G28,_xll.FSFldID(K$27))</f>
        <v>91.04</v>
      </c>
      <c r="L28" s="7">
        <f>RTD("fsxl",,$G28,_xll.FSFldID(L$27))</f>
        <v>89</v>
      </c>
      <c r="M28" s="7">
        <f>RTD("fsxl",,$G28,_xll.FSFldID(M$27))</f>
        <v>90</v>
      </c>
      <c r="N28" s="7">
        <f>RTD("fsxl",,$G28,_xll.FSFldID(N$27))</f>
        <v>131700</v>
      </c>
      <c r="O28" s="7">
        <f>RTD("fsxl",,$G28,_xll.FSFldID(O$27))</f>
        <v>141749</v>
      </c>
      <c r="P28" s="7">
        <f>RTD("fsxl",,$G28,_xll.FSFldID(P$27))</f>
        <v>1</v>
      </c>
      <c r="Q28" s="7">
        <f>RTD("fsxl",,$G28,_xll.FSFldID(Q$27))</f>
        <v>90</v>
      </c>
      <c r="R28" s="7">
        <f>RTD("fsxl",,$G28,_xll.FSFldID(R$27))</f>
        <v>90.05</v>
      </c>
      <c r="S28" s="8">
        <f>RTD("fsxl",,$G28,_xll.FSFldID(S$27))</f>
        <v>1</v>
      </c>
    </row>
    <row r="29" spans="2:19" ht="15" customHeight="1" x14ac:dyDescent="0.25">
      <c r="G29" s="18" t="s">
        <v>16</v>
      </c>
      <c r="H29" s="9" t="str">
        <f>RTD("fsxl",,$G29,_xll.FSFldID(H$27))</f>
        <v>CL H22</v>
      </c>
      <c r="I29" s="10" t="str">
        <f>RTD("fsxl",,$G29,_xll.FSFldID(I$27))</f>
        <v>LIGHT CRUDE OIL</v>
      </c>
      <c r="J29" s="10">
        <f>RTD("fsxl",,$G29,_xll.FSFldID(J$27))</f>
        <v>87.15</v>
      </c>
      <c r="K29" s="10">
        <f>RTD("fsxl",,$G29,_xll.FSFldID(K$27))</f>
        <v>88.54</v>
      </c>
      <c r="L29" s="10">
        <f>RTD("fsxl",,$G29,_xll.FSFldID(L$27))</f>
        <v>86.2</v>
      </c>
      <c r="M29" s="10">
        <f>RTD("fsxl",,$G29,_xll.FSFldID(M$27))</f>
        <v>87.29</v>
      </c>
      <c r="N29" s="10">
        <f>RTD("fsxl",,$G29,_xll.FSFldID(N$27))</f>
        <v>459642</v>
      </c>
      <c r="O29" s="10">
        <f>RTD("fsxl",,$G29,_xll.FSFldID(O$27))</f>
        <v>437122</v>
      </c>
      <c r="P29" s="10">
        <f>RTD("fsxl",,$G29,_xll.FSFldID(P$27))</f>
        <v>1</v>
      </c>
      <c r="Q29" s="10">
        <f>RTD("fsxl",,$G29,_xll.FSFldID(Q$27))</f>
        <v>87.24</v>
      </c>
      <c r="R29" s="10">
        <f>RTD("fsxl",,$G29,_xll.FSFldID(R$27))</f>
        <v>87.33</v>
      </c>
      <c r="S29" s="11">
        <f>RTD("fsxl",,$G29,_xll.FSFldID(S$27))</f>
        <v>1</v>
      </c>
    </row>
    <row r="30" spans="2:19" ht="15" x14ac:dyDescent="0.25">
      <c r="G30" s="18" t="s">
        <v>35</v>
      </c>
      <c r="H30" s="9" t="str">
        <f>RTD("fsxl",,$G30,_xll.FSFldID(H$27))</f>
        <v>GAS 22G-ICE</v>
      </c>
      <c r="I30" s="10" t="str">
        <f>RTD("fsxl",,$G30,_xll.FSFldID(I$27))</f>
        <v>GAS OIL</v>
      </c>
      <c r="J30" s="10">
        <f>RTD("fsxl",,$G30,_xll.FSFldID(J$27))</f>
        <v>783.75</v>
      </c>
      <c r="K30" s="10">
        <f>RTD("fsxl",,$G30,_xll.FSFldID(K$27))</f>
        <v>803.25</v>
      </c>
      <c r="L30" s="10">
        <f>RTD("fsxl",,$G30,_xll.FSFldID(L$27))</f>
        <v>779.25</v>
      </c>
      <c r="M30" s="10">
        <f>RTD("fsxl",,$G30,_xll.FSFldID(M$27))</f>
        <v>801.5</v>
      </c>
      <c r="N30" s="10">
        <f>RTD("fsxl",,$G30,_xll.FSFldID(N$27))</f>
        <v>60678</v>
      </c>
      <c r="O30" s="10">
        <f>RTD("fsxl",,$G30,_xll.FSFldID(O$27))</f>
        <v>116213</v>
      </c>
      <c r="P30" s="10">
        <f>RTD("fsxl",,$G30,_xll.FSFldID(P$27))</f>
        <v>5</v>
      </c>
      <c r="Q30" s="10">
        <f>RTD("fsxl",,$G30,_xll.FSFldID(Q$27))</f>
        <v>800.75</v>
      </c>
      <c r="R30" s="10">
        <f>RTD("fsxl",,$G30,_xll.FSFldID(R$27))</f>
        <v>802.5</v>
      </c>
      <c r="S30" s="11">
        <f>RTD("fsxl",,$G30,_xll.FSFldID(S$27))</f>
        <v>5</v>
      </c>
    </row>
    <row r="31" spans="2:19" ht="15" x14ac:dyDescent="0.25">
      <c r="G31" s="18" t="s">
        <v>17</v>
      </c>
      <c r="H31" s="9" t="str">
        <f>RTD("fsxl",,$G31,_xll.FSFldID(H$27))</f>
        <v>NG G22</v>
      </c>
      <c r="I31" s="10" t="str">
        <f>RTD("fsxl",,$G31,_xll.FSFldID(I$27))</f>
        <v>NATURAL GAS</v>
      </c>
      <c r="J31" s="10">
        <f>RTD("fsxl",,$G31,_xll.FSFldID(J$27))</f>
        <v>4.2300000000000004</v>
      </c>
      <c r="K31" s="10">
        <f>RTD("fsxl",,$G31,_xll.FSFldID(K$27))</f>
        <v>7.3460000000000001</v>
      </c>
      <c r="L31" s="10">
        <f>RTD("fsxl",,$G31,_xll.FSFldID(L$27))</f>
        <v>4.2300000000000004</v>
      </c>
      <c r="M31" s="10">
        <f>RTD("fsxl",,$G31,_xll.FSFldID(M$27))</f>
        <v>6.2649999999999997</v>
      </c>
      <c r="N31" s="10">
        <f>RTD("fsxl",,$G31,_xll.FSFldID(N$27))</f>
        <v>44321</v>
      </c>
      <c r="O31" s="10">
        <f>RTD("fsxl",,$G31,_xll.FSFldID(O$27))</f>
        <v>5028</v>
      </c>
      <c r="P31" s="10" t="str">
        <f>RTD("fsxl",,$G31,_xll.FSFldID(P$27))</f>
        <v/>
      </c>
      <c r="Q31" s="10" t="str">
        <f>RTD("fsxl",,$G31,_xll.FSFldID(Q$27))</f>
        <v/>
      </c>
      <c r="R31" s="10" t="str">
        <f>RTD("fsxl",,$G31,_xll.FSFldID(R$27))</f>
        <v/>
      </c>
      <c r="S31" s="11" t="str">
        <f>RTD("fsxl",,$G31,_xll.FSFldID(S$27))</f>
        <v/>
      </c>
    </row>
    <row r="32" spans="2:19" ht="15" x14ac:dyDescent="0.25">
      <c r="G32" s="18" t="s">
        <v>36</v>
      </c>
      <c r="H32" s="9" t="str">
        <f>RTD("fsxl",,$G32,_xll.FSFldID(H$27))</f>
        <v>HO G22</v>
      </c>
      <c r="I32" s="10" t="str">
        <f>RTD("fsxl",,$G32,_xll.FSFldID(I$27))</f>
        <v>NY HARBOR ULSD</v>
      </c>
      <c r="J32" s="10">
        <f>RTD("fsxl",,$G32,_xll.FSFldID(J$27))</f>
        <v>2.7395999999999998</v>
      </c>
      <c r="K32" s="10">
        <f>RTD("fsxl",,$G32,_xll.FSFldID(K$27))</f>
        <v>2.8332999999999999</v>
      </c>
      <c r="L32" s="10">
        <f>RTD("fsxl",,$G32,_xll.FSFldID(L$27))</f>
        <v>2.7261000000000002</v>
      </c>
      <c r="M32" s="10">
        <f>RTD("fsxl",,$G32,_xll.FSFldID(M$27))</f>
        <v>2.8271999999999999</v>
      </c>
      <c r="N32" s="10">
        <f>RTD("fsxl",,$G32,_xll.FSFldID(N$27))</f>
        <v>41966</v>
      </c>
      <c r="O32" s="10">
        <f>RTD("fsxl",,$G32,_xll.FSFldID(O$27))</f>
        <v>21120</v>
      </c>
      <c r="P32" s="10">
        <f>RTD("fsxl",,$G32,_xll.FSFldID(P$27))</f>
        <v>2</v>
      </c>
      <c r="Q32" s="10">
        <f>RTD("fsxl",,$G32,_xll.FSFldID(Q$27))</f>
        <v>2.8168000000000002</v>
      </c>
      <c r="R32" s="10">
        <f>RTD("fsxl",,$G32,_xll.FSFldID(R$27))</f>
        <v>2.8376000000000001</v>
      </c>
      <c r="S32" s="11">
        <f>RTD("fsxl",,$G32,_xll.FSFldID(S$27))</f>
        <v>2</v>
      </c>
    </row>
    <row r="33" spans="7:19" ht="15" x14ac:dyDescent="0.25">
      <c r="G33" s="18" t="s">
        <v>37</v>
      </c>
      <c r="H33" s="12" t="str">
        <f>RTD("fsxl",,$G33,_xll.FSFldID(H$27))</f>
        <v>XRB G22</v>
      </c>
      <c r="I33" s="13" t="str">
        <f>RTD("fsxl",,$G33,_xll.FSFldID(I$27))</f>
        <v>NY HARBOR RBOB GAS BLENDSTOCK</v>
      </c>
      <c r="J33" s="13">
        <f>RTD("fsxl",,$G33,_xll.FSFldID(J$27))</f>
        <v>2.5223</v>
      </c>
      <c r="K33" s="13">
        <f>RTD("fsxl",,$G33,_xll.FSFldID(K$27))</f>
        <v>2.57</v>
      </c>
      <c r="L33" s="13">
        <f>RTD("fsxl",,$G33,_xll.FSFldID(L$27))</f>
        <v>2.5099999999999998</v>
      </c>
      <c r="M33" s="13">
        <f>RTD("fsxl",,$G33,_xll.FSFldID(M$27))</f>
        <v>2.56</v>
      </c>
      <c r="N33" s="13">
        <f>RTD("fsxl",,$G33,_xll.FSFldID(N$27))</f>
        <v>35505</v>
      </c>
      <c r="O33" s="13">
        <f>RTD("fsxl",,$G33,_xll.FSFldID(O$27))</f>
        <v>20435</v>
      </c>
      <c r="P33" s="13">
        <f>RTD("fsxl",,$G33,_xll.FSFldID(P$27))</f>
        <v>4</v>
      </c>
      <c r="Q33" s="13">
        <f>RTD("fsxl",,$G33,_xll.FSFldID(Q$27))</f>
        <v>2.5099999999999998</v>
      </c>
      <c r="R33" s="13">
        <f>RTD("fsxl",,$G33,_xll.FSFldID(R$27))</f>
        <v>2.57</v>
      </c>
      <c r="S33" s="14">
        <f>RTD("fsxl",,$G33,_xll.FSFldID(S$27))</f>
        <v>3</v>
      </c>
    </row>
    <row r="34" spans="7:19" ht="15" customHeight="1" x14ac:dyDescent="0.2"/>
    <row r="35" spans="7:19" ht="15" x14ac:dyDescent="0.25">
      <c r="G35" s="20" t="str">
        <f>_xll.QuoteIDC(G36:G43,H35:S35,"Title=SOFTS")</f>
        <v>Quote Table</v>
      </c>
      <c r="H35" s="15" t="s">
        <v>1</v>
      </c>
      <c r="I35" s="16" t="s">
        <v>9</v>
      </c>
      <c r="J35" s="16" t="s">
        <v>3</v>
      </c>
      <c r="K35" s="16" t="s">
        <v>4</v>
      </c>
      <c r="L35" s="16" t="s">
        <v>6</v>
      </c>
      <c r="M35" s="16" t="s">
        <v>10</v>
      </c>
      <c r="N35" s="16" t="s">
        <v>5</v>
      </c>
      <c r="O35" s="16" t="s">
        <v>11</v>
      </c>
      <c r="P35" s="16" t="s">
        <v>12</v>
      </c>
      <c r="Q35" s="16" t="s">
        <v>13</v>
      </c>
      <c r="R35" s="16" t="s">
        <v>14</v>
      </c>
      <c r="S35" s="17" t="s">
        <v>15</v>
      </c>
    </row>
    <row r="36" spans="7:19" ht="15" x14ac:dyDescent="0.25">
      <c r="G36" s="18" t="s">
        <v>38</v>
      </c>
      <c r="H36" s="6" t="str">
        <f>RTD("fsxl",,$G36,_xll.FSFldID(H$35))</f>
        <v>CC H22</v>
      </c>
      <c r="I36" s="7" t="str">
        <f>RTD("fsxl",,$G36,_xll.FSFldID(I$35))</f>
        <v>COCOA</v>
      </c>
      <c r="J36" s="7">
        <f>RTD("fsxl",,$G36,_xll.FSFldID(J$35))</f>
        <v>2484</v>
      </c>
      <c r="K36" s="7">
        <f>RTD("fsxl",,$G36,_xll.FSFldID(K$35))</f>
        <v>2497</v>
      </c>
      <c r="L36" s="7">
        <f>RTD("fsxl",,$G36,_xll.FSFldID(L$35))</f>
        <v>2439</v>
      </c>
      <c r="M36" s="7">
        <f>RTD("fsxl",,$G36,_xll.FSFldID(M$35))</f>
        <v>2441</v>
      </c>
      <c r="N36" s="7">
        <f>RTD("fsxl",,$G36,_xll.FSFldID(N$35))</f>
        <v>16077</v>
      </c>
      <c r="O36" s="7">
        <f>RTD("fsxl",,$G36,_xll.FSFldID(O$35))</f>
        <v>79405</v>
      </c>
      <c r="P36" s="7" t="str">
        <f>RTD("fsxl",,$G36,_xll.FSFldID(P$35))</f>
        <v/>
      </c>
      <c r="Q36" s="7" t="str">
        <f>RTD("fsxl",,$G36,_xll.FSFldID(Q$35))</f>
        <v/>
      </c>
      <c r="R36" s="7" t="str">
        <f>RTD("fsxl",,$G36,_xll.FSFldID(R$35))</f>
        <v/>
      </c>
      <c r="S36" s="8" t="str">
        <f>RTD("fsxl",,$G36,_xll.FSFldID(S$35))</f>
        <v/>
      </c>
    </row>
    <row r="37" spans="7:19" ht="15" x14ac:dyDescent="0.25">
      <c r="G37" s="18" t="s">
        <v>52</v>
      </c>
      <c r="H37" s="9" t="str">
        <f>RTD("fsxl",,$G37,_xll.FSFldID(H$35))</f>
        <v>C H22-ICL</v>
      </c>
      <c r="I37" s="10" t="str">
        <f>RTD("fsxl",,$G37,_xll.FSFldID(I$35))</f>
        <v>COCOA #7</v>
      </c>
      <c r="J37" s="10">
        <f>RTD("fsxl",,$G37,_xll.FSFldID(J$35))</f>
        <v>1691</v>
      </c>
      <c r="K37" s="10">
        <f>RTD("fsxl",,$G37,_xll.FSFldID(K$35))</f>
        <v>1703</v>
      </c>
      <c r="L37" s="10">
        <f>RTD("fsxl",,$G37,_xll.FSFldID(L$35))</f>
        <v>1678</v>
      </c>
      <c r="M37" s="10">
        <f>RTD("fsxl",,$G37,_xll.FSFldID(M$35))</f>
        <v>1680</v>
      </c>
      <c r="N37" s="10">
        <f>RTD("fsxl",,$G37,_xll.FSFldID(N$35))</f>
        <v>7401</v>
      </c>
      <c r="O37" s="10">
        <f>RTD("fsxl",,$G37,_xll.FSFldID(O$35))</f>
        <v>51293</v>
      </c>
      <c r="P37" s="10" t="str">
        <f>RTD("fsxl",,$G37,_xll.FSFldID(P$35))</f>
        <v/>
      </c>
      <c r="Q37" s="10" t="str">
        <f>RTD("fsxl",,$G37,_xll.FSFldID(Q$35))</f>
        <v/>
      </c>
      <c r="R37" s="10" t="str">
        <f>RTD("fsxl",,$G37,_xll.FSFldID(R$35))</f>
        <v/>
      </c>
      <c r="S37" s="11" t="str">
        <f>RTD("fsxl",,$G37,_xll.FSFldID(S$35))</f>
        <v/>
      </c>
    </row>
    <row r="38" spans="7:19" ht="15" x14ac:dyDescent="0.25">
      <c r="G38" s="18" t="s">
        <v>39</v>
      </c>
      <c r="H38" s="9" t="str">
        <f>RTD("fsxl",,$G38,_xll.FSFldID(H$35))</f>
        <v>CT H22</v>
      </c>
      <c r="I38" s="10" t="str">
        <f>RTD("fsxl",,$G38,_xll.FSFldID(I$35))</f>
        <v>COTTON</v>
      </c>
      <c r="J38" s="10">
        <f>RTD("fsxl",,$G38,_xll.FSFldID(J$35))</f>
        <v>121.92</v>
      </c>
      <c r="K38" s="10">
        <f>RTD("fsxl",,$G38,_xll.FSFldID(K$35))</f>
        <v>122.14</v>
      </c>
      <c r="L38" s="10">
        <f>RTD("fsxl",,$G38,_xll.FSFldID(L$35))</f>
        <v>120.85</v>
      </c>
      <c r="M38" s="10">
        <f>RTD("fsxl",,$G38,_xll.FSFldID(M$35))</f>
        <v>121.63</v>
      </c>
      <c r="N38" s="10">
        <f>RTD("fsxl",,$G38,_xll.FSFldID(N$35))</f>
        <v>12474</v>
      </c>
      <c r="O38" s="10">
        <f>RTD("fsxl",,$G38,_xll.FSFldID(O$35))</f>
        <v>99395</v>
      </c>
      <c r="P38" s="10" t="str">
        <f>RTD("fsxl",,$G38,_xll.FSFldID(P$35))</f>
        <v/>
      </c>
      <c r="Q38" s="10" t="str">
        <f>RTD("fsxl",,$G38,_xll.FSFldID(Q$35))</f>
        <v/>
      </c>
      <c r="R38" s="10" t="str">
        <f>RTD("fsxl",,$G38,_xll.FSFldID(R$35))</f>
        <v/>
      </c>
      <c r="S38" s="11" t="str">
        <f>RTD("fsxl",,$G38,_xll.FSFldID(S$35))</f>
        <v/>
      </c>
    </row>
    <row r="39" spans="7:19" ht="15" x14ac:dyDescent="0.25">
      <c r="G39" s="18" t="s">
        <v>40</v>
      </c>
      <c r="H39" s="9" t="str">
        <f>RTD("fsxl",,$G39,_xll.FSFldID(H$35))</f>
        <v>JO H22</v>
      </c>
      <c r="I39" s="10" t="str">
        <f>RTD("fsxl",,$G39,_xll.FSFldID(I$35))</f>
        <v>ORANGE JUICE</v>
      </c>
      <c r="J39" s="10">
        <f>RTD("fsxl",,$G39,_xll.FSFldID(J$35))</f>
        <v>161.30000000000001</v>
      </c>
      <c r="K39" s="10">
        <f>RTD("fsxl",,$G39,_xll.FSFldID(K$35))</f>
        <v>164.45</v>
      </c>
      <c r="L39" s="10">
        <f>RTD("fsxl",,$G39,_xll.FSFldID(L$35))</f>
        <v>160.25</v>
      </c>
      <c r="M39" s="10">
        <f>RTD("fsxl",,$G39,_xll.FSFldID(M$35))</f>
        <v>161.55000000000001</v>
      </c>
      <c r="N39" s="10">
        <f>RTD("fsxl",,$G39,_xll.FSFldID(N$35))</f>
        <v>1057</v>
      </c>
      <c r="O39" s="10">
        <f>RTD("fsxl",,$G39,_xll.FSFldID(O$35))</f>
        <v>9993</v>
      </c>
      <c r="P39" s="10" t="str">
        <f>RTD("fsxl",,$G39,_xll.FSFldID(P$35))</f>
        <v/>
      </c>
      <c r="Q39" s="10" t="str">
        <f>RTD("fsxl",,$G39,_xll.FSFldID(Q$35))</f>
        <v/>
      </c>
      <c r="R39" s="10" t="str">
        <f>RTD("fsxl",,$G39,_xll.FSFldID(R$35))</f>
        <v/>
      </c>
      <c r="S39" s="11" t="str">
        <f>RTD("fsxl",,$G39,_xll.FSFldID(S$35))</f>
        <v/>
      </c>
    </row>
    <row r="40" spans="7:19" ht="15" x14ac:dyDescent="0.25">
      <c r="G40" s="18" t="s">
        <v>41</v>
      </c>
      <c r="H40" s="9" t="str">
        <f>RTD("fsxl",,$G40,_xll.FSFldID(H$35))</f>
        <v>KC H22</v>
      </c>
      <c r="I40" s="10" t="str">
        <f>RTD("fsxl",,$G40,_xll.FSFldID(I$35))</f>
        <v>COFFEE</v>
      </c>
      <c r="J40" s="10">
        <f>RTD("fsxl",,$G40,_xll.FSFldID(J$35))</f>
        <v>237.25</v>
      </c>
      <c r="K40" s="10">
        <f>RTD("fsxl",,$G40,_xll.FSFldID(K$35))</f>
        <v>237.75</v>
      </c>
      <c r="L40" s="10">
        <f>RTD("fsxl",,$G40,_xll.FSFldID(L$35))</f>
        <v>231.55</v>
      </c>
      <c r="M40" s="10">
        <f>RTD("fsxl",,$G40,_xll.FSFldID(M$35))</f>
        <v>231.75</v>
      </c>
      <c r="N40" s="10">
        <f>RTD("fsxl",,$G40,_xll.FSFldID(N$35))</f>
        <v>10682</v>
      </c>
      <c r="O40" s="10">
        <f>RTD("fsxl",,$G40,_xll.FSFldID(O$35))</f>
        <v>105342</v>
      </c>
      <c r="P40" s="10" t="str">
        <f>RTD("fsxl",,$G40,_xll.FSFldID(P$35))</f>
        <v/>
      </c>
      <c r="Q40" s="10" t="str">
        <f>RTD("fsxl",,$G40,_xll.FSFldID(Q$35))</f>
        <v/>
      </c>
      <c r="R40" s="10" t="str">
        <f>RTD("fsxl",,$G40,_xll.FSFldID(R$35))</f>
        <v/>
      </c>
      <c r="S40" s="11" t="str">
        <f>RTD("fsxl",,$G40,_xll.FSFldID(S$35))</f>
        <v/>
      </c>
    </row>
    <row r="41" spans="7:19" ht="15" x14ac:dyDescent="0.25">
      <c r="G41" s="18" t="s">
        <v>50</v>
      </c>
      <c r="H41" s="9" t="str">
        <f>RTD("fsxl",,$G41,_xll.FSFldID(H$35))</f>
        <v>RC H22-ICL</v>
      </c>
      <c r="I41" s="10" t="str">
        <f>RTD("fsxl",,$G41,_xll.FSFldID(I$35))</f>
        <v>COFFEE NO. 409($)</v>
      </c>
      <c r="J41" s="10">
        <f>RTD("fsxl",,$G41,_xll.FSFldID(J$35))</f>
        <v>2203</v>
      </c>
      <c r="K41" s="10">
        <f>RTD("fsxl",,$G41,_xll.FSFldID(K$35))</f>
        <v>2210</v>
      </c>
      <c r="L41" s="10">
        <f>RTD("fsxl",,$G41,_xll.FSFldID(L$35))</f>
        <v>2186</v>
      </c>
      <c r="M41" s="10">
        <f>RTD("fsxl",,$G41,_xll.FSFldID(M$35))</f>
        <v>2191</v>
      </c>
      <c r="N41" s="10">
        <f>RTD("fsxl",,$G41,_xll.FSFldID(N$35))</f>
        <v>7638</v>
      </c>
      <c r="O41" s="10">
        <f>RTD("fsxl",,$G41,_xll.FSFldID(O$35))</f>
        <v>46391</v>
      </c>
      <c r="P41" s="10" t="str">
        <f>RTD("fsxl",,$G41,_xll.FSFldID(P$35))</f>
        <v/>
      </c>
      <c r="Q41" s="10" t="str">
        <f>RTD("fsxl",,$G41,_xll.FSFldID(Q$35))</f>
        <v/>
      </c>
      <c r="R41" s="10" t="str">
        <f>RTD("fsxl",,$G41,_xll.FSFldID(R$35))</f>
        <v/>
      </c>
      <c r="S41" s="11" t="str">
        <f>RTD("fsxl",,$G41,_xll.FSFldID(S$35))</f>
        <v/>
      </c>
    </row>
    <row r="42" spans="7:19" ht="15" x14ac:dyDescent="0.25">
      <c r="G42" s="18" t="s">
        <v>42</v>
      </c>
      <c r="H42" s="9" t="str">
        <f>RTD("fsxl",,$G42,_xll.FSFldID(H$35))</f>
        <v>SB H22</v>
      </c>
      <c r="I42" s="10" t="str">
        <f>RTD("fsxl",,$G42,_xll.FSFldID(I$35))</f>
        <v>SUGAR #11 (WORLD)</v>
      </c>
      <c r="J42" s="10">
        <f>RTD("fsxl",,$G42,_xll.FSFldID(J$35))</f>
        <v>18.39</v>
      </c>
      <c r="K42" s="10">
        <f>RTD("fsxl",,$G42,_xll.FSFldID(K$35))</f>
        <v>18.53</v>
      </c>
      <c r="L42" s="10">
        <f>RTD("fsxl",,$G42,_xll.FSFldID(L$35))</f>
        <v>18.309999999999999</v>
      </c>
      <c r="M42" s="10">
        <f>RTD("fsxl",,$G42,_xll.FSFldID(M$35))</f>
        <v>18.41</v>
      </c>
      <c r="N42" s="10">
        <f>RTD("fsxl",,$G42,_xll.FSFldID(N$35))</f>
        <v>62915</v>
      </c>
      <c r="O42" s="10">
        <f>RTD("fsxl",,$G42,_xll.FSFldID(O$35))</f>
        <v>307074</v>
      </c>
      <c r="P42" s="10" t="str">
        <f>RTD("fsxl",,$G42,_xll.FSFldID(P$35))</f>
        <v/>
      </c>
      <c r="Q42" s="10" t="str">
        <f>RTD("fsxl",,$G42,_xll.FSFldID(Q$35))</f>
        <v/>
      </c>
      <c r="R42" s="10" t="str">
        <f>RTD("fsxl",,$G42,_xll.FSFldID(R$35))</f>
        <v/>
      </c>
      <c r="S42" s="11" t="str">
        <f>RTD("fsxl",,$G42,_xll.FSFldID(S$35))</f>
        <v/>
      </c>
    </row>
    <row r="43" spans="7:19" ht="15" x14ac:dyDescent="0.25">
      <c r="G43" s="18" t="s">
        <v>51</v>
      </c>
      <c r="H43" s="12" t="str">
        <f>RTD("fsxl",,$G43,_xll.FSFldID(H$35))</f>
        <v>W H22-ICL</v>
      </c>
      <c r="I43" s="13" t="str">
        <f>RTD("fsxl",,$G43,_xll.FSFldID(I$35))</f>
        <v>SUGAR #5 (WHITE)</v>
      </c>
      <c r="J43" s="13">
        <f>RTD("fsxl",,$G43,_xll.FSFldID(J$35))</f>
        <v>499.7</v>
      </c>
      <c r="K43" s="13">
        <f>RTD("fsxl",,$G43,_xll.FSFldID(K$35))</f>
        <v>501.9</v>
      </c>
      <c r="L43" s="13">
        <f>RTD("fsxl",,$G43,_xll.FSFldID(L$35))</f>
        <v>497.6</v>
      </c>
      <c r="M43" s="13">
        <f>RTD("fsxl",,$G43,_xll.FSFldID(M$35))</f>
        <v>499.7</v>
      </c>
      <c r="N43" s="13">
        <f>RTD("fsxl",,$G43,_xll.FSFldID(N$35))</f>
        <v>4087</v>
      </c>
      <c r="O43" s="13">
        <f>RTD("fsxl",,$G43,_xll.FSFldID(O$35))</f>
        <v>23528</v>
      </c>
      <c r="P43" s="13" t="str">
        <f>RTD("fsxl",,$G43,_xll.FSFldID(P$35))</f>
        <v/>
      </c>
      <c r="Q43" s="13" t="str">
        <f>RTD("fsxl",,$G43,_xll.FSFldID(Q$35))</f>
        <v/>
      </c>
      <c r="R43" s="13" t="str">
        <f>RTD("fsxl",,$G43,_xll.FSFldID(R$35))</f>
        <v/>
      </c>
      <c r="S43" s="14" t="str">
        <f>RTD("fsxl",,$G43,_xll.FSFldID(S$35))</f>
        <v/>
      </c>
    </row>
    <row r="45" spans="7:19" ht="15" x14ac:dyDescent="0.25">
      <c r="G45" s="20" t="str">
        <f>_xll.QuoteIDC(G46:G52,H45:S45,"Title=AGS")</f>
        <v>Quote Table</v>
      </c>
      <c r="H45" s="15" t="s">
        <v>1</v>
      </c>
      <c r="I45" s="16" t="s">
        <v>9</v>
      </c>
      <c r="J45" s="16" t="s">
        <v>3</v>
      </c>
      <c r="K45" s="16" t="s">
        <v>4</v>
      </c>
      <c r="L45" s="16" t="s">
        <v>6</v>
      </c>
      <c r="M45" s="16" t="s">
        <v>10</v>
      </c>
      <c r="N45" s="16" t="s">
        <v>5</v>
      </c>
      <c r="O45" s="16" t="s">
        <v>11</v>
      </c>
      <c r="P45" s="16" t="s">
        <v>12</v>
      </c>
      <c r="Q45" s="16" t="s">
        <v>13</v>
      </c>
      <c r="R45" s="16" t="s">
        <v>14</v>
      </c>
      <c r="S45" s="17" t="s">
        <v>15</v>
      </c>
    </row>
    <row r="46" spans="7:19" ht="15" x14ac:dyDescent="0.25">
      <c r="G46" s="18" t="s">
        <v>43</v>
      </c>
      <c r="H46" s="6" t="str">
        <f>RTD("fsxl",,$G46,_xll.FSFldID(H$45))</f>
        <v>ZC Z6</v>
      </c>
      <c r="I46" s="7" t="str">
        <f>RTD("fsxl",,$G46,_xll.FSFldID(I$45))</f>
        <v>CORN FUTURES - ECBT</v>
      </c>
      <c r="J46" s="7" t="str">
        <f>RTD("fsxl",,$G46,_xll.FSFldID(J$45))</f>
        <v/>
      </c>
      <c r="K46" s="7" t="str">
        <f>RTD("fsxl",,$G46,_xll.FSFldID(K$45))</f>
        <v/>
      </c>
      <c r="L46" s="7" t="str">
        <f>RTD("fsxl",,$G46,_xll.FSFldID(L$45))</f>
        <v/>
      </c>
      <c r="M46" s="7" t="str">
        <f>RTD("fsxl",,$G46,_xll.FSFldID(M$45))</f>
        <v/>
      </c>
      <c r="N46" s="7" t="str">
        <f>RTD("fsxl",,$G46,_xll.FSFldID(N$45))</f>
        <v/>
      </c>
      <c r="O46" s="7" t="str">
        <f>RTD("fsxl",,$G46,_xll.FSFldID(O$45))</f>
        <v/>
      </c>
      <c r="P46" s="7" t="str">
        <f>RTD("fsxl",,$G46,_xll.FSFldID(P$45))</f>
        <v/>
      </c>
      <c r="Q46" s="7" t="str">
        <f>RTD("fsxl",,$G46,_xll.FSFldID(Q$45))</f>
        <v/>
      </c>
      <c r="R46" s="7" t="str">
        <f>RTD("fsxl",,$G46,_xll.FSFldID(R$45))</f>
        <v/>
      </c>
      <c r="S46" s="8" t="str">
        <f>RTD("fsxl",,$G46,_xll.FSFldID(S$45))</f>
        <v/>
      </c>
    </row>
    <row r="47" spans="7:19" ht="15" x14ac:dyDescent="0.25">
      <c r="G47" s="18" t="s">
        <v>44</v>
      </c>
      <c r="H47" s="9" t="str">
        <f>RTD("fsxl",,$G47,_xll.FSFldID(H$45))</f>
        <v>ZW Z6</v>
      </c>
      <c r="I47" s="10" t="str">
        <f>RTD("fsxl",,$G47,_xll.FSFldID(I$45))</f>
        <v>WHEAT FUTURES - ECBT</v>
      </c>
      <c r="J47" s="10" t="str">
        <f>RTD("fsxl",,$G47,_xll.FSFldID(J$45))</f>
        <v/>
      </c>
      <c r="K47" s="10" t="str">
        <f>RTD("fsxl",,$G47,_xll.FSFldID(K$45))</f>
        <v/>
      </c>
      <c r="L47" s="10" t="str">
        <f>RTD("fsxl",,$G47,_xll.FSFldID(L$45))</f>
        <v/>
      </c>
      <c r="M47" s="10" t="str">
        <f>RTD("fsxl",,$G47,_xll.FSFldID(M$45))</f>
        <v/>
      </c>
      <c r="N47" s="10" t="str">
        <f>RTD("fsxl",,$G47,_xll.FSFldID(N$45))</f>
        <v/>
      </c>
      <c r="O47" s="10" t="str">
        <f>RTD("fsxl",,$G47,_xll.FSFldID(O$45))</f>
        <v/>
      </c>
      <c r="P47" s="10" t="str">
        <f>RTD("fsxl",,$G47,_xll.FSFldID(P$45))</f>
        <v/>
      </c>
      <c r="Q47" s="10" t="str">
        <f>RTD("fsxl",,$G47,_xll.FSFldID(Q$45))</f>
        <v/>
      </c>
      <c r="R47" s="10" t="str">
        <f>RTD("fsxl",,$G47,_xll.FSFldID(R$45))</f>
        <v/>
      </c>
      <c r="S47" s="11" t="str">
        <f>RTD("fsxl",,$G47,_xll.FSFldID(S$45))</f>
        <v/>
      </c>
    </row>
    <row r="48" spans="7:19" ht="15" x14ac:dyDescent="0.25">
      <c r="G48" s="18" t="s">
        <v>45</v>
      </c>
      <c r="H48" s="9" t="str">
        <f>RTD("fsxl",,$G48,_xll.FSFldID(H$45))</f>
        <v>ZS X6</v>
      </c>
      <c r="I48" s="10" t="str">
        <f>RTD("fsxl",,$G48,_xll.FSFldID(I$45))</f>
        <v>SOYBEAN FUTURES - ECBT</v>
      </c>
      <c r="J48" s="10" t="str">
        <f>RTD("fsxl",,$G48,_xll.FSFldID(J$45))</f>
        <v/>
      </c>
      <c r="K48" s="10" t="str">
        <f>RTD("fsxl",,$G48,_xll.FSFldID(K$45))</f>
        <v/>
      </c>
      <c r="L48" s="10" t="str">
        <f>RTD("fsxl",,$G48,_xll.FSFldID(L$45))</f>
        <v/>
      </c>
      <c r="M48" s="10" t="str">
        <f>RTD("fsxl",,$G48,_xll.FSFldID(M$45))</f>
        <v/>
      </c>
      <c r="N48" s="10" t="str">
        <f>RTD("fsxl",,$G48,_xll.FSFldID(N$45))</f>
        <v/>
      </c>
      <c r="O48" s="10" t="str">
        <f>RTD("fsxl",,$G48,_xll.FSFldID(O$45))</f>
        <v/>
      </c>
      <c r="P48" s="10" t="str">
        <f>RTD("fsxl",,$G48,_xll.FSFldID(P$45))</f>
        <v/>
      </c>
      <c r="Q48" s="10" t="str">
        <f>RTD("fsxl",,$G48,_xll.FSFldID(Q$45))</f>
        <v/>
      </c>
      <c r="R48" s="10" t="str">
        <f>RTD("fsxl",,$G48,_xll.FSFldID(R$45))</f>
        <v/>
      </c>
      <c r="S48" s="11" t="str">
        <f>RTD("fsxl",,$G48,_xll.FSFldID(S$45))</f>
        <v/>
      </c>
    </row>
    <row r="49" spans="7:19" ht="15" x14ac:dyDescent="0.25">
      <c r="G49" s="18" t="s">
        <v>46</v>
      </c>
      <c r="H49" s="9" t="str">
        <f>RTD("fsxl",,$G49,_xll.FSFldID(H$45))</f>
        <v>ZM V6</v>
      </c>
      <c r="I49" s="10" t="str">
        <f>RTD("fsxl",,$G49,_xll.FSFldID(I$45))</f>
        <v>SOYBEAN MEAL FUTURES - ECBT</v>
      </c>
      <c r="J49" s="10" t="str">
        <f>RTD("fsxl",,$G49,_xll.FSFldID(J$45))</f>
        <v/>
      </c>
      <c r="K49" s="10" t="str">
        <f>RTD("fsxl",,$G49,_xll.FSFldID(K$45))</f>
        <v/>
      </c>
      <c r="L49" s="10" t="str">
        <f>RTD("fsxl",,$G49,_xll.FSFldID(L$45))</f>
        <v/>
      </c>
      <c r="M49" s="10" t="str">
        <f>RTD("fsxl",,$G49,_xll.FSFldID(M$45))</f>
        <v/>
      </c>
      <c r="N49" s="10" t="str">
        <f>RTD("fsxl",,$G49,_xll.FSFldID(N$45))</f>
        <v/>
      </c>
      <c r="O49" s="10" t="str">
        <f>RTD("fsxl",,$G49,_xll.FSFldID(O$45))</f>
        <v/>
      </c>
      <c r="P49" s="10" t="str">
        <f>RTD("fsxl",,$G49,_xll.FSFldID(P$45))</f>
        <v/>
      </c>
      <c r="Q49" s="10" t="str">
        <f>RTD("fsxl",,$G49,_xll.FSFldID(Q$45))</f>
        <v/>
      </c>
      <c r="R49" s="10" t="str">
        <f>RTD("fsxl",,$G49,_xll.FSFldID(R$45))</f>
        <v/>
      </c>
      <c r="S49" s="11" t="str">
        <f>RTD("fsxl",,$G49,_xll.FSFldID(S$45))</f>
        <v/>
      </c>
    </row>
    <row r="50" spans="7:19" ht="15" x14ac:dyDescent="0.25">
      <c r="G50" s="18" t="s">
        <v>47</v>
      </c>
      <c r="H50" s="9" t="str">
        <f>RTD("fsxl",,$G50,_xll.FSFldID(H$45))</f>
        <v>ZL V6</v>
      </c>
      <c r="I50" s="10" t="str">
        <f>RTD("fsxl",,$G50,_xll.FSFldID(I$45))</f>
        <v>SOYBEAN OIL FUTURES - ECBT</v>
      </c>
      <c r="J50" s="10" t="str">
        <f>RTD("fsxl",,$G50,_xll.FSFldID(J$45))</f>
        <v/>
      </c>
      <c r="K50" s="10" t="str">
        <f>RTD("fsxl",,$G50,_xll.FSFldID(K$45))</f>
        <v/>
      </c>
      <c r="L50" s="10" t="str">
        <f>RTD("fsxl",,$G50,_xll.FSFldID(L$45))</f>
        <v/>
      </c>
      <c r="M50" s="10" t="str">
        <f>RTD("fsxl",,$G50,_xll.FSFldID(M$45))</f>
        <v/>
      </c>
      <c r="N50" s="10" t="str">
        <f>RTD("fsxl",,$G50,_xll.FSFldID(N$45))</f>
        <v/>
      </c>
      <c r="O50" s="10" t="str">
        <f>RTD("fsxl",,$G50,_xll.FSFldID(O$45))</f>
        <v/>
      </c>
      <c r="P50" s="10" t="str">
        <f>RTD("fsxl",,$G50,_xll.FSFldID(P$45))</f>
        <v/>
      </c>
      <c r="Q50" s="10" t="str">
        <f>RTD("fsxl",,$G50,_xll.FSFldID(Q$45))</f>
        <v/>
      </c>
      <c r="R50" s="10" t="str">
        <f>RTD("fsxl",,$G50,_xll.FSFldID(R$45))</f>
        <v/>
      </c>
      <c r="S50" s="11" t="str">
        <f>RTD("fsxl",,$G50,_xll.FSFldID(S$45))</f>
        <v/>
      </c>
    </row>
    <row r="51" spans="7:19" ht="15" x14ac:dyDescent="0.25">
      <c r="G51" s="18" t="s">
        <v>48</v>
      </c>
      <c r="H51" s="9" t="str">
        <f>RTD("fsxl",,$G51,_xll.FSFldID(H$45))</f>
        <v>EBM Z6-ENC</v>
      </c>
      <c r="I51" s="10" t="str">
        <f>RTD("fsxl",,$G51,_xll.FSFldID(I$45))</f>
        <v>MILLING WHEAT</v>
      </c>
      <c r="J51" s="10" t="str">
        <f>RTD("fsxl",,$G51,_xll.FSFldID(J$45))</f>
        <v/>
      </c>
      <c r="K51" s="10" t="str">
        <f>RTD("fsxl",,$G51,_xll.FSFldID(K$45))</f>
        <v/>
      </c>
      <c r="L51" s="10" t="str">
        <f>RTD("fsxl",,$G51,_xll.FSFldID(L$45))</f>
        <v/>
      </c>
      <c r="M51" s="10" t="str">
        <f>RTD("fsxl",,$G51,_xll.FSFldID(M$45))</f>
        <v/>
      </c>
      <c r="N51" s="10" t="str">
        <f>RTD("fsxl",,$G51,_xll.FSFldID(N$45))</f>
        <v/>
      </c>
      <c r="O51" s="10" t="str">
        <f>RTD("fsxl",,$G51,_xll.FSFldID(O$45))</f>
        <v/>
      </c>
      <c r="P51" s="10" t="str">
        <f>RTD("fsxl",,$G51,_xll.FSFldID(P$45))</f>
        <v/>
      </c>
      <c r="Q51" s="10" t="str">
        <f>RTD("fsxl",,$G51,_xll.FSFldID(Q$45))</f>
        <v/>
      </c>
      <c r="R51" s="10" t="str">
        <f>RTD("fsxl",,$G51,_xll.FSFldID(R$45))</f>
        <v/>
      </c>
      <c r="S51" s="11" t="str">
        <f>RTD("fsxl",,$G51,_xll.FSFldID(S$45))</f>
        <v/>
      </c>
    </row>
    <row r="52" spans="7:19" ht="15" x14ac:dyDescent="0.25">
      <c r="G52" s="18" t="s">
        <v>49</v>
      </c>
      <c r="H52" s="12" t="str">
        <f>RTD("fsxl",,$G52,_xll.FSFldID(H$45))</f>
        <v>ECO X6-ENC</v>
      </c>
      <c r="I52" s="13" t="str">
        <f>RTD("fsxl",,$G52,_xll.FSFldID(I$45))</f>
        <v>RAPESEED</v>
      </c>
      <c r="J52" s="13" t="str">
        <f>RTD("fsxl",,$G52,_xll.FSFldID(J$45))</f>
        <v/>
      </c>
      <c r="K52" s="13" t="str">
        <f>RTD("fsxl",,$G52,_xll.FSFldID(K$45))</f>
        <v/>
      </c>
      <c r="L52" s="13" t="str">
        <f>RTD("fsxl",,$G52,_xll.FSFldID(L$45))</f>
        <v/>
      </c>
      <c r="M52" s="13" t="str">
        <f>RTD("fsxl",,$G52,_xll.FSFldID(M$45))</f>
        <v/>
      </c>
      <c r="N52" s="13" t="str">
        <f>RTD("fsxl",,$G52,_xll.FSFldID(N$45))</f>
        <v/>
      </c>
      <c r="O52" s="13" t="str">
        <f>RTD("fsxl",,$G52,_xll.FSFldID(O$45))</f>
        <v/>
      </c>
      <c r="P52" s="13" t="str">
        <f>RTD("fsxl",,$G52,_xll.FSFldID(P$45))</f>
        <v/>
      </c>
      <c r="Q52" s="13" t="str">
        <f>RTD("fsxl",,$G52,_xll.FSFldID(Q$45))</f>
        <v/>
      </c>
      <c r="R52" s="13" t="str">
        <f>RTD("fsxl",,$G52,_xll.FSFldID(R$45))</f>
        <v/>
      </c>
      <c r="S52" s="14" t="str">
        <f>RTD("fsxl",,$G52,_xll.FSFldID(S$45))</f>
        <v/>
      </c>
    </row>
  </sheetData>
  <mergeCells count="2">
    <mergeCell ref="B5:D5"/>
    <mergeCell ref="B7:D22"/>
  </mergeCells>
  <phoneticPr fontId="5" type="noConversion"/>
  <pageMargins left="0.7" right="0.7" top="0.75" bottom="0.75" header="0.3" footer="0.3"/>
  <pageSetup orientation="landscape"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Main</vt:lpstr>
      <vt:lpstr>Main!Print_Area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Woolford</dc:creator>
  <cp:lastModifiedBy>Andrew McSween</cp:lastModifiedBy>
  <dcterms:created xsi:type="dcterms:W3CDTF">2015-06-09T11:57:01Z</dcterms:created>
  <dcterms:modified xsi:type="dcterms:W3CDTF">2022-01-27T22:35:34Z</dcterms:modified>
</cp:coreProperties>
</file>